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0" windowWidth="17385" windowHeight="12720"/>
  </bookViews>
  <sheets>
    <sheet name="EXECUÇÃO LOA 2025" sheetId="3" r:id="rId1"/>
  </sheets>
  <definedNames>
    <definedName name="_xlnm.Print_Area" localSheetId="0">'EXECUÇÃO LOA 2025'!$B$3:$F$57</definedName>
  </definedNames>
  <calcPr calcId="145621"/>
</workbook>
</file>

<file path=xl/calcChain.xml><?xml version="1.0" encoding="utf-8"?>
<calcChain xmlns="http://schemas.openxmlformats.org/spreadsheetml/2006/main">
  <c r="D33" i="3" l="1"/>
  <c r="D52" i="3"/>
  <c r="D54" i="3"/>
  <c r="E33" i="3"/>
  <c r="D35" i="3"/>
  <c r="F48" i="3" l="1"/>
  <c r="F44" i="3" l="1"/>
  <c r="E45" i="3"/>
  <c r="E41" i="3"/>
  <c r="E50" i="3" s="1"/>
  <c r="F45" i="3" l="1"/>
  <c r="E52" i="3"/>
  <c r="E21" i="3"/>
  <c r="F21" i="3" s="1"/>
  <c r="D37" i="3"/>
  <c r="D57" i="3" s="1"/>
  <c r="F20" i="3"/>
  <c r="F19" i="3"/>
  <c r="F18" i="3"/>
  <c r="F17" i="3"/>
  <c r="F13" i="3"/>
  <c r="E14" i="3"/>
  <c r="F14" i="3" s="1"/>
  <c r="E26" i="3"/>
  <c r="E24" i="3"/>
  <c r="F24" i="3" s="1"/>
  <c r="E8" i="3"/>
  <c r="F8" i="3" l="1"/>
  <c r="E35" i="3"/>
  <c r="F35" i="3" s="1"/>
  <c r="F26" i="3"/>
  <c r="E11" i="3" l="1"/>
  <c r="E37" i="3" s="1"/>
  <c r="F11" i="3" l="1"/>
  <c r="F52" i="3"/>
  <c r="F43" i="3"/>
  <c r="F41" i="3"/>
  <c r="F31" i="3"/>
  <c r="F37" i="3" l="1"/>
  <c r="E54" i="3"/>
  <c r="E57" i="3" s="1"/>
  <c r="F50" i="3"/>
  <c r="F54" i="3" l="1"/>
  <c r="F33" i="3"/>
  <c r="F57" i="3" l="1"/>
</calcChain>
</file>

<file path=xl/sharedStrings.xml><?xml version="1.0" encoding="utf-8"?>
<sst xmlns="http://schemas.openxmlformats.org/spreadsheetml/2006/main" count="63" uniqueCount="50">
  <si>
    <t>PROJETO</t>
  </si>
  <si>
    <t>COMPANHIA DOCAS DO RIO GRANDE DO NORTE - CODERN</t>
  </si>
  <si>
    <t>CONTROLE ORÇAMENTÁRIO - RECURSOS DO TESOURO E RECURSOS PRÓPRIOS</t>
  </si>
  <si>
    <t>CODERN / PORTO DE NATAL / TERMINAL SALINEIRO DE AREIA BRANCA</t>
  </si>
  <si>
    <t>-</t>
  </si>
  <si>
    <t>26 126 0035 4103 0024 - Manutenção e Adequação de Ativos de Informações e Teleprocessamento</t>
  </si>
  <si>
    <t xml:space="preserve">         TOTAL DE RECURSOS DO TESOURO - CODERN / PORTO DE NATAL / TERMINAL SALINEIRO DE AREIA BRANCA</t>
  </si>
  <si>
    <t xml:space="preserve">         TOTAL DE RECURSOS PRÓPRIOS - CODERN / PORTO DE NATAL / TERMINAL SALINEIRO DE AREIA BRANCA</t>
  </si>
  <si>
    <t xml:space="preserve">         TOTAL DE RECURSOS - CODERN / PORTO DE NATAL / TERMINAL SALINEIRO DE AREIA BRANCA</t>
  </si>
  <si>
    <t>CODERN / PORTO DE MACEIÓ</t>
  </si>
  <si>
    <t>26 126 0035 4103 0027 - Manutenção e Adequação de Ativos de Informações e Teleprocessamento</t>
  </si>
  <si>
    <t xml:space="preserve">         TOTAL DE RECURSOS DO TESOURO - CODERN / PORTO DE MACEIÓ</t>
  </si>
  <si>
    <t xml:space="preserve">         TOTAL DE RECURSOS PRÓPRIOS - CODERN / PORTO DE MACEIÓ</t>
  </si>
  <si>
    <t xml:space="preserve">         TOTAL DE RECURSOS - CODERN / PORTO DE MACEIÓ</t>
  </si>
  <si>
    <t xml:space="preserve">       TOTAL CONSOLIDADO</t>
  </si>
  <si>
    <t>FONTE: GEPLAN - GERÊNCIA DE PLANEJAMENTO E ORÇAMENTO</t>
  </si>
  <si>
    <t>REALIZADO (ATÉ 31/12/2024)</t>
  </si>
  <si>
    <t xml:space="preserve">26 784 3105 145U 0024 - Adequação de Instalações Gerais e de Suprimentos, no Terminal Salineiro de Areia Branca (RN) </t>
  </si>
  <si>
    <t>26 784 3105 12LN 0024 - Construção do Berço 4, no Porto de Natal (RN)</t>
  </si>
  <si>
    <t>26 784 3105 12LP 0024 - Implantação de Terminal Marítimo de Passageiros, no Porto de Natal (RN)</t>
  </si>
  <si>
    <t xml:space="preserve"> 26 784 3105 14RC 0024  - Implantação do programa de Gerenciamento de Resíduos Sólidos</t>
  </si>
  <si>
    <t>26 784 3105 145H 0024 - Adequação de Instalações Gerais e de Suprimentos do Porto de Natal (RN)</t>
  </si>
  <si>
    <t>26 784 3105 20HL 0001 - Estudos e Projetos para Infraestrutura Portuária</t>
  </si>
  <si>
    <t>26 784 3105 162V 1262 - Instalação de Usina Fotovoltaica</t>
  </si>
  <si>
    <t>26 784 3105 162W 1262 - Reforma dos Armazéns 1 e 2</t>
  </si>
  <si>
    <t>26 784 3105 14NO 0027 - Adequação de Instalações Gerais e de Suprimento no Porto de Maceió (AL)</t>
  </si>
  <si>
    <t>AROVADO (LOA 2024)</t>
  </si>
  <si>
    <t>1.1   Levantamento topográfico e instalação de cerca (estacas, mourões e cerca) em área denominada Santa Amália, em Areia Branca</t>
  </si>
  <si>
    <t xml:space="preserve">6.1   Base e plataforma para instalação de balança rodoviária no portão central do Porto de Natal </t>
  </si>
  <si>
    <t xml:space="preserve">6.2  Reconstrução de muro limítrofe da ASSEDORN com a Praça André Gonçalves (Canto do Mangue) </t>
  </si>
  <si>
    <t>26.784.3105.20HM.1262 - Estudos e Projetos para Infraestrutura Portuária</t>
  </si>
  <si>
    <t>26 784 3105 4102 0024 - Manutenção e Adequação de Bens Móveis, Veículos, Máquinas
e Equipamentos</t>
  </si>
  <si>
    <t>3.1    Fornecimento de equipamentos para a modernização de engenharia elétrica do terminal marítimo de passageiros (TMP)</t>
  </si>
  <si>
    <t xml:space="preserve">26 784 3105 162X 1262 - Reformas dos Galpões 1 e 2 </t>
  </si>
  <si>
    <t xml:space="preserve">26 784 3105 164U 1262 - Aquisição de Defensas de Cais para o Porto de Natal (RN) </t>
  </si>
  <si>
    <t>26 784 3105 165Y 1262 - Dragagem de Manutenção e Readequação do Canal de Acesso Aquaviário do Porto de Natal (RN)</t>
  </si>
  <si>
    <t>11.1   Serviço de desassoreamento de área crítica do canal de acesso ao Porto de Natal até a cota -12,00 m</t>
  </si>
  <si>
    <t>1.1  Serviço de instalação da balança rodoviária</t>
  </si>
  <si>
    <t xml:space="preserve">26 784 3105 160U 0027 - Instalação de Usina Fotovoltaica no Porto de Maceió (AL) </t>
  </si>
  <si>
    <t>3.1  Aquisição de Balança Rodoviária</t>
  </si>
  <si>
    <t>3.2  Confecção de Novos Cabeços para o Porto de Maceió</t>
  </si>
  <si>
    <t>26 784 0035 4102 0027 - Manutenção e Adequação de Bens Móveis, Veículos, Máquinas e Equipamentos</t>
  </si>
  <si>
    <t xml:space="preserve">26 784 3105 164V 0027 - Instalação de Usina Fotovoltaica no Porto de Maceió (AL) </t>
  </si>
  <si>
    <t>LEI ORÇAMENTÁRIA ANUAL 2025 - LEI N° 15.251, DE 10 DE ABRIL DE 2025</t>
  </si>
  <si>
    <t>REALIZADO (ATÉ 02/09/2025)</t>
  </si>
  <si>
    <t>AROVADO (LOA 2025)</t>
  </si>
  <si>
    <t>12.1   Assistência técnica de engenharia para a elaboração de projetos para a área do Porto de Natal</t>
  </si>
  <si>
    <t>13.1   Aquisição de Cadeiras Giratórias</t>
  </si>
  <si>
    <t>13.2   Estantes para almoxarifado</t>
  </si>
  <si>
    <t xml:space="preserve">13.3   Radiador colmeia para gerador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</si>
</sst>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499984740745262"/>
        <bgColor indexed="64"/>
      </patternFill>
    </fill>
  </fills>
  <borders count="10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44" fontId="0" fillId="2" borderId="1" xfId="0" applyNumberFormat="1" applyFont="1" applyFill="1" applyBorder="1" applyAlignment="1">
      <alignment horizontal="right" vertical="center"/>
    </xf>
    <xf numFmtId="4" fontId="0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44" fontId="0" fillId="0" borderId="6" xfId="0" applyNumberFormat="1" applyBorder="1" applyAlignment="1">
      <alignment horizontal="right"/>
    </xf>
    <xf numFmtId="4" fontId="0" fillId="0" borderId="6" xfId="0" applyNumberFormat="1" applyBorder="1"/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vertical="center"/>
    </xf>
    <xf numFmtId="44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center" vertical="center"/>
    </xf>
    <xf numFmtId="44" fontId="7" fillId="6" borderId="1" xfId="0" applyNumberFormat="1" applyFont="1" applyFill="1" applyBorder="1" applyAlignment="1">
      <alignment horizontal="right" vertical="center"/>
    </xf>
    <xf numFmtId="9" fontId="1" fillId="6" borderId="1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4" fontId="0" fillId="0" borderId="0" xfId="0" applyNumberFormat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0" xfId="0" applyFill="1"/>
    <xf numFmtId="44" fontId="0" fillId="0" borderId="0" xfId="0" applyNumberFormat="1"/>
    <xf numFmtId="44" fontId="7" fillId="6" borderId="1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44" fontId="3" fillId="5" borderId="1" xfId="0" applyNumberFormat="1" applyFont="1" applyFill="1" applyBorder="1" applyAlignment="1">
      <alignment horizontal="center" vertical="center"/>
    </xf>
    <xf numFmtId="9" fontId="3" fillId="5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44" fontId="6" fillId="4" borderId="1" xfId="0" applyNumberFormat="1" applyFont="1" applyFill="1" applyBorder="1" applyAlignment="1">
      <alignment horizontal="right" vertical="center"/>
    </xf>
    <xf numFmtId="9" fontId="6" fillId="4" borderId="1" xfId="1" applyFont="1" applyFill="1" applyBorder="1" applyAlignment="1">
      <alignment horizontal="center" vertical="center"/>
    </xf>
    <xf numFmtId="10" fontId="6" fillId="4" borderId="1" xfId="1" applyNumberFormat="1" applyFont="1" applyFill="1" applyBorder="1" applyAlignment="1">
      <alignment horizontal="center" vertical="center"/>
    </xf>
    <xf numFmtId="44" fontId="6" fillId="4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43" fontId="6" fillId="4" borderId="1" xfId="2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1D47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61"/>
  <sheetViews>
    <sheetView showGridLines="0" tabSelected="1" topLeftCell="C2" workbookViewId="0">
      <selection activeCell="E63" sqref="E63:E64"/>
    </sheetView>
  </sheetViews>
  <sheetFormatPr defaultRowHeight="15" x14ac:dyDescent="0.25"/>
  <cols>
    <col min="1" max="1" width="2.140625" customWidth="1"/>
    <col min="2" max="2" width="4.85546875" style="2" customWidth="1"/>
    <col min="3" max="3" width="102.140625" customWidth="1"/>
    <col min="4" max="4" width="23.42578125" bestFit="1" customWidth="1"/>
    <col min="5" max="5" width="24.42578125" customWidth="1"/>
    <col min="6" max="6" width="16.140625" customWidth="1"/>
  </cols>
  <sheetData>
    <row r="1" spans="2:6" ht="15.75" thickBot="1" x14ac:dyDescent="0.3"/>
    <row r="2" spans="2:6" ht="28.5" customHeight="1" thickTop="1" thickBot="1" x14ac:dyDescent="0.3">
      <c r="B2" s="41" t="s">
        <v>1</v>
      </c>
      <c r="C2" s="42"/>
      <c r="D2" s="42"/>
      <c r="E2" s="42"/>
      <c r="F2" s="42"/>
    </row>
    <row r="3" spans="2:6" ht="25.5" customHeight="1" thickTop="1" thickBot="1" x14ac:dyDescent="0.3">
      <c r="B3" s="43" t="s">
        <v>2</v>
      </c>
      <c r="C3" s="44"/>
      <c r="D3" s="44"/>
      <c r="E3" s="44"/>
      <c r="F3" s="44"/>
    </row>
    <row r="4" spans="2:6" ht="25.5" customHeight="1" thickTop="1" thickBot="1" x14ac:dyDescent="0.3">
      <c r="B4" s="45" t="s">
        <v>43</v>
      </c>
      <c r="C4" s="46"/>
      <c r="D4" s="46"/>
      <c r="E4" s="46"/>
      <c r="F4" s="46"/>
    </row>
    <row r="5" spans="2:6" ht="5.25" customHeight="1" thickTop="1" thickBot="1" x14ac:dyDescent="0.3">
      <c r="B5" s="7"/>
      <c r="C5" s="8"/>
      <c r="D5" s="8"/>
      <c r="E5" s="8"/>
      <c r="F5" s="8"/>
    </row>
    <row r="6" spans="2:6" ht="30.75" customHeight="1" thickTop="1" thickBot="1" x14ac:dyDescent="0.3">
      <c r="B6" s="41" t="s">
        <v>3</v>
      </c>
      <c r="C6" s="42"/>
      <c r="D6" s="42"/>
      <c r="E6" s="42"/>
      <c r="F6" s="42"/>
    </row>
    <row r="7" spans="2:6" s="2" customFormat="1" ht="24" customHeight="1" thickTop="1" thickBot="1" x14ac:dyDescent="0.3">
      <c r="B7" s="47" t="s">
        <v>0</v>
      </c>
      <c r="C7" s="47"/>
      <c r="D7" s="9" t="s">
        <v>45</v>
      </c>
      <c r="E7" s="48" t="s">
        <v>44</v>
      </c>
      <c r="F7" s="49"/>
    </row>
    <row r="8" spans="2:6" s="2" customFormat="1" ht="21" customHeight="1" thickTop="1" thickBot="1" x14ac:dyDescent="0.3">
      <c r="B8" s="33">
        <v>1</v>
      </c>
      <c r="C8" s="34" t="s">
        <v>17</v>
      </c>
      <c r="D8" s="35">
        <v>244382</v>
      </c>
      <c r="E8" s="35">
        <f>SUM(E9:E9)</f>
        <v>97132</v>
      </c>
      <c r="F8" s="36">
        <f>E8/D8</f>
        <v>0.39745971470893926</v>
      </c>
    </row>
    <row r="9" spans="2:6" s="2" customFormat="1" ht="16.5" thickTop="1" thickBot="1" x14ac:dyDescent="0.3">
      <c r="B9" s="3"/>
      <c r="C9" s="10" t="s">
        <v>27</v>
      </c>
      <c r="D9" s="11">
        <v>0</v>
      </c>
      <c r="E9" s="11">
        <v>97132</v>
      </c>
      <c r="F9" s="12" t="s">
        <v>4</v>
      </c>
    </row>
    <row r="10" spans="2:6" s="2" customFormat="1" ht="21" customHeight="1" thickTop="1" thickBot="1" x14ac:dyDescent="0.3">
      <c r="B10" s="33">
        <v>2</v>
      </c>
      <c r="C10" s="34" t="s">
        <v>18</v>
      </c>
      <c r="D10" s="35">
        <v>5068039</v>
      </c>
      <c r="E10" s="35">
        <v>0</v>
      </c>
      <c r="F10" s="37" t="s">
        <v>4</v>
      </c>
    </row>
    <row r="11" spans="2:6" s="2" customFormat="1" ht="21" customHeight="1" thickTop="1" thickBot="1" x14ac:dyDescent="0.3">
      <c r="B11" s="33">
        <v>3</v>
      </c>
      <c r="C11" s="34" t="s">
        <v>19</v>
      </c>
      <c r="D11" s="35">
        <v>127887</v>
      </c>
      <c r="E11" s="35">
        <f>SUM(E12:E12)</f>
        <v>111978</v>
      </c>
      <c r="F11" s="36">
        <f>E11/D11</f>
        <v>0.8756011166107579</v>
      </c>
    </row>
    <row r="12" spans="2:6" s="2" customFormat="1" ht="16.5" customHeight="1" thickTop="1" thickBot="1" x14ac:dyDescent="0.3">
      <c r="B12" s="5"/>
      <c r="C12" s="13" t="s">
        <v>32</v>
      </c>
      <c r="D12" s="11">
        <v>0</v>
      </c>
      <c r="E12" s="11">
        <v>111978</v>
      </c>
      <c r="F12" s="12" t="s">
        <v>4</v>
      </c>
    </row>
    <row r="13" spans="2:6" s="6" customFormat="1" ht="21" customHeight="1" thickTop="1" thickBot="1" x14ac:dyDescent="0.3">
      <c r="B13" s="33">
        <v>4</v>
      </c>
      <c r="C13" s="34" t="s">
        <v>20</v>
      </c>
      <c r="D13" s="35">
        <v>65093</v>
      </c>
      <c r="E13" s="35">
        <v>0</v>
      </c>
      <c r="F13" s="40">
        <f>E13/D13</f>
        <v>0</v>
      </c>
    </row>
    <row r="14" spans="2:6" s="2" customFormat="1" ht="18.75" customHeight="1" thickTop="1" thickBot="1" x14ac:dyDescent="0.3">
      <c r="B14" s="33">
        <v>5</v>
      </c>
      <c r="C14" s="34" t="s">
        <v>21</v>
      </c>
      <c r="D14" s="35">
        <v>2773421</v>
      </c>
      <c r="E14" s="35">
        <f>SUM(E15:E16)</f>
        <v>185552</v>
      </c>
      <c r="F14" s="36">
        <f>E14/D14</f>
        <v>6.6903654367656412E-2</v>
      </c>
    </row>
    <row r="15" spans="2:6" s="2" customFormat="1" ht="18.75" customHeight="1" thickTop="1" thickBot="1" x14ac:dyDescent="0.3">
      <c r="B15" s="32"/>
      <c r="C15" s="10" t="s">
        <v>28</v>
      </c>
      <c r="D15" s="11">
        <v>0</v>
      </c>
      <c r="E15" s="11">
        <v>181682</v>
      </c>
      <c r="F15" s="12" t="s">
        <v>4</v>
      </c>
    </row>
    <row r="16" spans="2:6" s="2" customFormat="1" ht="18.75" customHeight="1" thickTop="1" thickBot="1" x14ac:dyDescent="0.3">
      <c r="B16" s="32"/>
      <c r="C16" s="10" t="s">
        <v>29</v>
      </c>
      <c r="D16" s="11">
        <v>0</v>
      </c>
      <c r="E16" s="11">
        <v>3870</v>
      </c>
      <c r="F16" s="12" t="s">
        <v>4</v>
      </c>
    </row>
    <row r="17" spans="2:6" s="2" customFormat="1" ht="21.75" customHeight="1" thickTop="1" thickBot="1" x14ac:dyDescent="0.3">
      <c r="B17" s="33">
        <v>6</v>
      </c>
      <c r="C17" s="34" t="s">
        <v>23</v>
      </c>
      <c r="D17" s="35">
        <v>598298</v>
      </c>
      <c r="E17" s="35">
        <v>0</v>
      </c>
      <c r="F17" s="40">
        <f>E17/D17</f>
        <v>0</v>
      </c>
    </row>
    <row r="18" spans="2:6" s="2" customFormat="1" ht="21.75" customHeight="1" thickTop="1" thickBot="1" x14ac:dyDescent="0.3">
      <c r="B18" s="33">
        <v>7</v>
      </c>
      <c r="C18" s="34" t="s">
        <v>24</v>
      </c>
      <c r="D18" s="35">
        <v>239319</v>
      </c>
      <c r="E18" s="35">
        <v>0</v>
      </c>
      <c r="F18" s="40">
        <f>E18/D18</f>
        <v>0</v>
      </c>
    </row>
    <row r="19" spans="2:6" s="2" customFormat="1" ht="21.75" customHeight="1" thickTop="1" thickBot="1" x14ac:dyDescent="0.3">
      <c r="B19" s="33">
        <v>8</v>
      </c>
      <c r="C19" s="34" t="s">
        <v>33</v>
      </c>
      <c r="D19" s="35">
        <v>179489</v>
      </c>
      <c r="E19" s="35">
        <v>0</v>
      </c>
      <c r="F19" s="40">
        <f>E19/D19</f>
        <v>0</v>
      </c>
    </row>
    <row r="20" spans="2:6" s="2" customFormat="1" ht="21.75" customHeight="1" thickTop="1" thickBot="1" x14ac:dyDescent="0.3">
      <c r="B20" s="33">
        <v>9</v>
      </c>
      <c r="C20" s="34" t="s">
        <v>34</v>
      </c>
      <c r="D20" s="35">
        <v>5983</v>
      </c>
      <c r="E20" s="35">
        <v>0</v>
      </c>
      <c r="F20" s="40">
        <f>E20/D20</f>
        <v>0</v>
      </c>
    </row>
    <row r="21" spans="2:6" s="2" customFormat="1" ht="21.75" customHeight="1" thickTop="1" thickBot="1" x14ac:dyDescent="0.3">
      <c r="B21" s="33">
        <v>10</v>
      </c>
      <c r="C21" s="34" t="s">
        <v>35</v>
      </c>
      <c r="D21" s="35">
        <v>21538739</v>
      </c>
      <c r="E21" s="35">
        <f>E22</f>
        <v>6267950</v>
      </c>
      <c r="F21" s="36">
        <f>E21/D21</f>
        <v>0.29100821547630989</v>
      </c>
    </row>
    <row r="22" spans="2:6" s="2" customFormat="1" ht="21.75" customHeight="1" thickTop="1" thickBot="1" x14ac:dyDescent="0.3">
      <c r="B22" s="32"/>
      <c r="C22" s="10" t="s">
        <v>36</v>
      </c>
      <c r="D22" s="11">
        <v>0</v>
      </c>
      <c r="E22" s="11">
        <v>6267950</v>
      </c>
      <c r="F22" s="12" t="s">
        <v>4</v>
      </c>
    </row>
    <row r="23" spans="2:6" s="2" customFormat="1" ht="21.75" customHeight="1" thickTop="1" thickBot="1" x14ac:dyDescent="0.3">
      <c r="B23" s="33">
        <v>11</v>
      </c>
      <c r="C23" s="34" t="s">
        <v>22</v>
      </c>
      <c r="D23" s="35">
        <v>6429</v>
      </c>
      <c r="E23" s="35">
        <v>0</v>
      </c>
      <c r="F23" s="40">
        <v>0</v>
      </c>
    </row>
    <row r="24" spans="2:6" s="2" customFormat="1" ht="20.25" customHeight="1" thickTop="1" thickBot="1" x14ac:dyDescent="0.3">
      <c r="B24" s="33">
        <v>12</v>
      </c>
      <c r="C24" s="34" t="s">
        <v>30</v>
      </c>
      <c r="D24" s="35">
        <v>74340</v>
      </c>
      <c r="E24" s="35">
        <f>E25</f>
        <v>23500</v>
      </c>
      <c r="F24" s="36">
        <f>E24/D24</f>
        <v>0.31611514662362122</v>
      </c>
    </row>
    <row r="25" spans="2:6" ht="18.75" customHeight="1" thickTop="1" thickBot="1" x14ac:dyDescent="0.3">
      <c r="B25" s="32"/>
      <c r="C25" s="10" t="s">
        <v>46</v>
      </c>
      <c r="D25" s="11">
        <v>0</v>
      </c>
      <c r="E25" s="11">
        <v>23500</v>
      </c>
      <c r="F25" s="12" t="s">
        <v>4</v>
      </c>
    </row>
    <row r="26" spans="2:6" ht="19.5" customHeight="1" thickTop="1" thickBot="1" x14ac:dyDescent="0.3">
      <c r="B26" s="33">
        <v>13</v>
      </c>
      <c r="C26" s="34" t="s">
        <v>31</v>
      </c>
      <c r="D26" s="35">
        <v>500000</v>
      </c>
      <c r="E26" s="35">
        <f>E27+E28+E29</f>
        <v>68501</v>
      </c>
      <c r="F26" s="36">
        <f>E26/D26</f>
        <v>0.13700200000000001</v>
      </c>
    </row>
    <row r="27" spans="2:6" ht="19.5" customHeight="1" thickTop="1" thickBot="1" x14ac:dyDescent="0.3">
      <c r="B27" s="32"/>
      <c r="C27" s="10" t="s">
        <v>47</v>
      </c>
      <c r="D27" s="11">
        <v>0</v>
      </c>
      <c r="E27" s="11">
        <v>58171</v>
      </c>
      <c r="F27" s="12" t="s">
        <v>4</v>
      </c>
    </row>
    <row r="28" spans="2:6" ht="18.75" customHeight="1" thickTop="1" thickBot="1" x14ac:dyDescent="0.3">
      <c r="B28" s="32"/>
      <c r="C28" s="10" t="s">
        <v>48</v>
      </c>
      <c r="D28" s="11">
        <v>0</v>
      </c>
      <c r="E28" s="11">
        <v>1400</v>
      </c>
      <c r="F28" s="12" t="s">
        <v>4</v>
      </c>
    </row>
    <row r="29" spans="2:6" ht="18.75" customHeight="1" thickTop="1" thickBot="1" x14ac:dyDescent="0.3">
      <c r="B29" s="32"/>
      <c r="C29" s="10" t="s">
        <v>49</v>
      </c>
      <c r="D29" s="11">
        <v>0</v>
      </c>
      <c r="E29" s="11">
        <v>8930</v>
      </c>
      <c r="F29" s="12" t="s">
        <v>4</v>
      </c>
    </row>
    <row r="30" spans="2:6" ht="5.25" customHeight="1" thickTop="1" thickBot="1" x14ac:dyDescent="0.3">
      <c r="B30" s="16"/>
      <c r="C30" s="17"/>
      <c r="D30" s="18"/>
      <c r="E30" s="18"/>
      <c r="F30" s="19"/>
    </row>
    <row r="31" spans="2:6" ht="20.25" customHeight="1" thickTop="1" thickBot="1" x14ac:dyDescent="0.3">
      <c r="B31" s="33">
        <v>14</v>
      </c>
      <c r="C31" s="34" t="s">
        <v>5</v>
      </c>
      <c r="D31" s="35">
        <v>239000</v>
      </c>
      <c r="E31" s="35">
        <v>0</v>
      </c>
      <c r="F31" s="40">
        <f>E31/D31</f>
        <v>0</v>
      </c>
    </row>
    <row r="32" spans="2:6" ht="6" customHeight="1" thickTop="1" thickBot="1" x14ac:dyDescent="0.3">
      <c r="B32" s="4"/>
      <c r="C32" s="1"/>
      <c r="D32" s="14"/>
      <c r="E32" s="14"/>
      <c r="F32" s="15"/>
    </row>
    <row r="33" spans="2:6" ht="19.5" customHeight="1" thickTop="1" thickBot="1" x14ac:dyDescent="0.3">
      <c r="B33" s="50" t="s">
        <v>6</v>
      </c>
      <c r="C33" s="50"/>
      <c r="D33" s="20">
        <f>D8+D10+D11+D13+D23+D24+5000000</f>
        <v>10586170</v>
      </c>
      <c r="E33" s="20">
        <f>E8+E10+E11+E21</f>
        <v>6477060</v>
      </c>
      <c r="F33" s="21">
        <f>E33/D33</f>
        <v>0.6118416764514456</v>
      </c>
    </row>
    <row r="34" spans="2:6" ht="3.75" customHeight="1" thickTop="1" thickBot="1" x14ac:dyDescent="0.3">
      <c r="B34" s="22"/>
      <c r="C34" s="22"/>
      <c r="D34" s="23"/>
      <c r="E34" s="23"/>
      <c r="F34" s="24"/>
    </row>
    <row r="35" spans="2:6" ht="19.5" customHeight="1" thickTop="1" thickBot="1" x14ac:dyDescent="0.3">
      <c r="B35" s="51" t="s">
        <v>7</v>
      </c>
      <c r="C35" s="52"/>
      <c r="D35" s="20">
        <f>D31+D26+(D21-5000000)+D20+D19+D18+D17+D14</f>
        <v>21074249</v>
      </c>
      <c r="E35" s="20">
        <f>E14+E17+E18+E19+E20+E21+E23+E26+E31</f>
        <v>6522003</v>
      </c>
      <c r="F35" s="21">
        <f>E35/D35</f>
        <v>0.30947736263342052</v>
      </c>
    </row>
    <row r="36" spans="2:6" ht="3" customHeight="1" thickTop="1" thickBot="1" x14ac:dyDescent="0.3">
      <c r="B36" s="22"/>
      <c r="C36" s="22"/>
      <c r="D36" s="23"/>
      <c r="E36" s="23"/>
      <c r="F36" s="2"/>
    </row>
    <row r="37" spans="2:6" ht="19.5" customHeight="1" thickTop="1" thickBot="1" x14ac:dyDescent="0.3">
      <c r="B37" s="51" t="s">
        <v>8</v>
      </c>
      <c r="C37" s="52"/>
      <c r="D37" s="20">
        <f>D33+D35</f>
        <v>31660419</v>
      </c>
      <c r="E37" s="20">
        <f>E33+E35</f>
        <v>12999063</v>
      </c>
      <c r="F37" s="21">
        <f>E37/D37</f>
        <v>0.41057773114120821</v>
      </c>
    </row>
    <row r="38" spans="2:6" s="25" customFormat="1" ht="32.25" customHeight="1" thickTop="1" thickBot="1" x14ac:dyDescent="0.3"/>
    <row r="39" spans="2:6" ht="27.75" customHeight="1" thickTop="1" thickBot="1" x14ac:dyDescent="0.3">
      <c r="B39" s="41" t="s">
        <v>9</v>
      </c>
      <c r="C39" s="42"/>
      <c r="D39" s="42"/>
      <c r="E39" s="42"/>
      <c r="F39" s="42"/>
    </row>
    <row r="40" spans="2:6" ht="24" customHeight="1" thickTop="1" thickBot="1" x14ac:dyDescent="0.3">
      <c r="B40" s="47" t="s">
        <v>0</v>
      </c>
      <c r="C40" s="47"/>
      <c r="D40" s="31" t="s">
        <v>26</v>
      </c>
      <c r="E40" s="48" t="s">
        <v>16</v>
      </c>
      <c r="F40" s="49"/>
    </row>
    <row r="41" spans="2:6" ht="21" customHeight="1" thickTop="1" thickBot="1" x14ac:dyDescent="0.3">
      <c r="B41" s="33">
        <v>1</v>
      </c>
      <c r="C41" s="34" t="s">
        <v>25</v>
      </c>
      <c r="D41" s="38">
        <v>8974474</v>
      </c>
      <c r="E41" s="38">
        <f>E42</f>
        <v>302000</v>
      </c>
      <c r="F41" s="36">
        <f>E41/D41</f>
        <v>3.3650997261789384E-2</v>
      </c>
    </row>
    <row r="42" spans="2:6" ht="21" customHeight="1" thickTop="1" thickBot="1" x14ac:dyDescent="0.3">
      <c r="B42" s="32"/>
      <c r="C42" s="10" t="s">
        <v>37</v>
      </c>
      <c r="D42" s="11">
        <v>0</v>
      </c>
      <c r="E42" s="11">
        <v>302000</v>
      </c>
      <c r="F42" s="12" t="s">
        <v>4</v>
      </c>
    </row>
    <row r="43" spans="2:6" ht="17.25" customHeight="1" thickTop="1" thickBot="1" x14ac:dyDescent="0.3">
      <c r="B43" s="33">
        <v>2</v>
      </c>
      <c r="C43" s="34" t="s">
        <v>38</v>
      </c>
      <c r="D43" s="38">
        <v>3589790</v>
      </c>
      <c r="E43" s="38">
        <v>0</v>
      </c>
      <c r="F43" s="40">
        <f>E43/D43</f>
        <v>0</v>
      </c>
    </row>
    <row r="44" spans="2:6" ht="17.25" customHeight="1" thickTop="1" thickBot="1" x14ac:dyDescent="0.3">
      <c r="B44" s="33">
        <v>2</v>
      </c>
      <c r="C44" s="34" t="s">
        <v>42</v>
      </c>
      <c r="D44" s="38">
        <v>1196597</v>
      </c>
      <c r="E44" s="38">
        <v>0</v>
      </c>
      <c r="F44" s="40">
        <f>E44/D44</f>
        <v>0</v>
      </c>
    </row>
    <row r="45" spans="2:6" ht="19.5" customHeight="1" thickTop="1" thickBot="1" x14ac:dyDescent="0.3">
      <c r="B45" s="33">
        <v>3</v>
      </c>
      <c r="C45" s="34" t="s">
        <v>41</v>
      </c>
      <c r="D45" s="38">
        <v>500100</v>
      </c>
      <c r="E45" s="38">
        <f>E46+E47</f>
        <v>194500</v>
      </c>
      <c r="F45" s="36">
        <f>E45/D45</f>
        <v>0.38892221555688861</v>
      </c>
    </row>
    <row r="46" spans="2:6" ht="17.25" customHeight="1" thickTop="1" thickBot="1" x14ac:dyDescent="0.3">
      <c r="B46" s="32"/>
      <c r="C46" s="10" t="s">
        <v>39</v>
      </c>
      <c r="D46" s="11">
        <v>0</v>
      </c>
      <c r="E46" s="11">
        <v>148000</v>
      </c>
      <c r="F46" s="12" t="s">
        <v>4</v>
      </c>
    </row>
    <row r="47" spans="2:6" ht="17.25" customHeight="1" thickTop="1" thickBot="1" x14ac:dyDescent="0.3">
      <c r="B47" s="32"/>
      <c r="C47" s="10" t="s">
        <v>40</v>
      </c>
      <c r="D47" s="11">
        <v>0</v>
      </c>
      <c r="E47" s="11">
        <v>46500</v>
      </c>
      <c r="F47" s="12" t="s">
        <v>4</v>
      </c>
    </row>
    <row r="48" spans="2:6" ht="17.25" customHeight="1" thickTop="1" thickBot="1" x14ac:dyDescent="0.3">
      <c r="B48" s="33">
        <v>4</v>
      </c>
      <c r="C48" s="34" t="s">
        <v>10</v>
      </c>
      <c r="D48" s="38">
        <v>86000</v>
      </c>
      <c r="E48" s="38">
        <v>0</v>
      </c>
      <c r="F48" s="36">
        <f>E48/D48</f>
        <v>0</v>
      </c>
    </row>
    <row r="49" spans="2:6" ht="9" customHeight="1" thickTop="1" thickBot="1" x14ac:dyDescent="0.3">
      <c r="D49" s="26"/>
      <c r="E49" s="26"/>
    </row>
    <row r="50" spans="2:6" s="2" customFormat="1" ht="20.25" customHeight="1" thickTop="1" thickBot="1" x14ac:dyDescent="0.3">
      <c r="B50" s="50" t="s">
        <v>11</v>
      </c>
      <c r="C50" s="50"/>
      <c r="D50" s="27">
        <v>1000000</v>
      </c>
      <c r="E50" s="27">
        <f>E41</f>
        <v>302000</v>
      </c>
      <c r="F50" s="21">
        <f>E50/D50</f>
        <v>0.30199999999999999</v>
      </c>
    </row>
    <row r="51" spans="2:6" ht="4.5" customHeight="1" thickTop="1" thickBot="1" x14ac:dyDescent="0.35">
      <c r="B51" s="22"/>
      <c r="C51" s="22"/>
      <c r="D51" s="26"/>
      <c r="E51" s="26"/>
      <c r="F51" s="28"/>
    </row>
    <row r="52" spans="2:6" ht="21" customHeight="1" thickTop="1" thickBot="1" x14ac:dyDescent="0.3">
      <c r="B52" s="51" t="s">
        <v>12</v>
      </c>
      <c r="C52" s="52"/>
      <c r="D52" s="27">
        <f>(D41+D43+D44+D45+D48)-1000000</f>
        <v>13346961</v>
      </c>
      <c r="E52" s="27">
        <f>E43+E45</f>
        <v>194500</v>
      </c>
      <c r="F52" s="21">
        <f>E52/D52</f>
        <v>1.4572605704025059E-2</v>
      </c>
    </row>
    <row r="53" spans="2:6" ht="5.25" customHeight="1" thickTop="1" thickBot="1" x14ac:dyDescent="0.3">
      <c r="B53" s="22"/>
      <c r="C53" s="22"/>
      <c r="D53" s="26"/>
      <c r="E53" s="26"/>
    </row>
    <row r="54" spans="2:6" ht="21" customHeight="1" thickTop="1" thickBot="1" x14ac:dyDescent="0.3">
      <c r="B54" s="51" t="s">
        <v>13</v>
      </c>
      <c r="C54" s="52"/>
      <c r="D54" s="27">
        <f>D50+D52</f>
        <v>14346961</v>
      </c>
      <c r="E54" s="27">
        <f>E50+E52</f>
        <v>496500</v>
      </c>
      <c r="F54" s="21">
        <f>E54/D54</f>
        <v>3.4606632024719385E-2</v>
      </c>
    </row>
    <row r="55" spans="2:6" ht="6" customHeight="1" thickTop="1" x14ac:dyDescent="0.3">
      <c r="D55" s="26"/>
      <c r="E55" s="26"/>
      <c r="F55" s="28"/>
    </row>
    <row r="56" spans="2:6" ht="7.5" customHeight="1" thickBot="1" x14ac:dyDescent="0.3">
      <c r="D56" s="26"/>
      <c r="E56" s="26"/>
    </row>
    <row r="57" spans="2:6" ht="22.5" customHeight="1" thickTop="1" thickBot="1" x14ac:dyDescent="0.3">
      <c r="B57" s="53" t="s">
        <v>14</v>
      </c>
      <c r="C57" s="54"/>
      <c r="D57" s="29">
        <f>D54+D37</f>
        <v>46007380</v>
      </c>
      <c r="E57" s="29">
        <f>E54+E37</f>
        <v>13495563</v>
      </c>
      <c r="F57" s="30">
        <f>E57/D57</f>
        <v>0.29333474325206088</v>
      </c>
    </row>
    <row r="58" spans="2:6" ht="15.75" thickTop="1" x14ac:dyDescent="0.25">
      <c r="B58" s="39" t="s">
        <v>15</v>
      </c>
    </row>
    <row r="59" spans="2:6" ht="9.75" customHeight="1" x14ac:dyDescent="0.25">
      <c r="D59" s="26"/>
    </row>
    <row r="60" spans="2:6" x14ac:dyDescent="0.25">
      <c r="D60" s="26"/>
    </row>
    <row r="61" spans="2:6" ht="12.75" customHeight="1" x14ac:dyDescent="0.25"/>
  </sheetData>
  <mergeCells count="16">
    <mergeCell ref="B50:C50"/>
    <mergeCell ref="B52:C52"/>
    <mergeCell ref="B54:C54"/>
    <mergeCell ref="B57:C57"/>
    <mergeCell ref="B33:C33"/>
    <mergeCell ref="B35:C35"/>
    <mergeCell ref="B37:C37"/>
    <mergeCell ref="B39:F39"/>
    <mergeCell ref="B40:C40"/>
    <mergeCell ref="E40:F40"/>
    <mergeCell ref="B2:F2"/>
    <mergeCell ref="B3:F3"/>
    <mergeCell ref="B4:F4"/>
    <mergeCell ref="B6:F6"/>
    <mergeCell ref="B7:C7"/>
    <mergeCell ref="E7:F7"/>
  </mergeCells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EXECUÇÃO LOA 2025</vt:lpstr>
      <vt:lpstr>'EXECUÇÃO LOA 2025'!Area_de_impressao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Yasmin Carvalho Arcanjo da Silva</dc:creator>
  <cp:lastModifiedBy>Yasmin Arcanjo</cp:lastModifiedBy>
  <cp:lastPrinted>2023-12-07T16:38:12Z</cp:lastPrinted>
  <dcterms:created xsi:type="dcterms:W3CDTF">2022-11-14T16:20:54Z</dcterms:created>
  <dcterms:modified xsi:type="dcterms:W3CDTF">2025-09-16T12:49:06Z</dcterms:modified>
</cp:coreProperties>
</file>