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customXml/item1.xml" ContentType="application/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2.xml" ContentType="application/vnd.openxmlformats-officedocument.customXmlProperties+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3.xml" ContentType="application/vnd.openxmlformats-officedocument.customXml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P" sheetId="1" state="visible" r:id="rId3"/>
    <sheet name="DRE" sheetId="2" state="visible" r:id="rId4"/>
    <sheet name="DRA" sheetId="3" state="visible" r:id="rId5"/>
    <sheet name="DMPL" sheetId="4" state="visible" r:id="rId6"/>
    <sheet name="DFC" sheetId="5" state="visible" r:id="rId7"/>
    <sheet name="DVA" sheetId="6" state="visible" r:id="rId8"/>
  </sheets>
  <definedNames>
    <definedName function="false" hidden="false" localSheetId="0" name="_xlnm.Print_Area" vbProcedure="false">BP!$A$1:$U$38</definedName>
    <definedName function="false" hidden="false" localSheetId="4" name="_xlnm.Print_Area" vbProcedure="false">DFC!$A$1:$I$59</definedName>
    <definedName function="false" hidden="false" localSheetId="1" name="_xlnm.Print_Area" vbProcedure="false">DRE!$A$1:$E$38</definedName>
    <definedName function="false" hidden="false" localSheetId="5" name="_xlnm.Print_Area" vbProcedure="false">DVA!$A$1:$I$49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<sst xmlns="http://schemas.openxmlformats.org/spreadsheetml/2006/main" count="241" uniqueCount="174">
  <si>
    <t xml:space="preserve">COMPANHIA DOCAS DO ESTADO DO RIO GRANDE DO NORTE</t>
  </si>
  <si>
    <t xml:space="preserve">CNPJ: 34.040.345/0001-90</t>
  </si>
  <si>
    <t xml:space="preserve">BALANÇOS PATRIMONIAIS EM 31 DE MARÇO</t>
  </si>
  <si>
    <t xml:space="preserve">(Em milhares de reais - R$)</t>
  </si>
  <si>
    <t xml:space="preserve">Ativo</t>
  </si>
  <si>
    <t xml:space="preserve">Nota</t>
  </si>
  <si>
    <t xml:space="preserve">Passivo e Patrimônio Líquido</t>
  </si>
  <si>
    <t xml:space="preserve">Circulante</t>
  </si>
  <si>
    <t xml:space="preserve">Caixa e Equivalentes de Caixa</t>
  </si>
  <si>
    <t xml:space="preserve">Fornecedores e Contas a Pagar</t>
  </si>
  <si>
    <t xml:space="preserve">Contas a Receber</t>
  </si>
  <si>
    <t xml:space="preserve">Obrigações Trabalhistas</t>
  </si>
  <si>
    <t xml:space="preserve">Estoques</t>
  </si>
  <si>
    <t xml:space="preserve">Obrigações Fiscais e Previdenciárias</t>
  </si>
  <si>
    <t xml:space="preserve">Tributos a Compensar</t>
  </si>
  <si>
    <t xml:space="preserve">Outros Passivos</t>
  </si>
  <si>
    <t xml:space="preserve">Despesas Antecipadas</t>
  </si>
  <si>
    <t xml:space="preserve">Receitas Antecipadas</t>
  </si>
  <si>
    <t xml:space="preserve">Outros Créditos</t>
  </si>
  <si>
    <t xml:space="preserve">Total do Ativo Circulante</t>
  </si>
  <si>
    <t xml:space="preserve">Total do Passivo Circulante</t>
  </si>
  <si>
    <t xml:space="preserve">112.03.1.04.0002.   -0</t>
  </si>
  <si>
    <t xml:space="preserve">Não Circulante</t>
  </si>
  <si>
    <t xml:space="preserve">Realizável a Longo Prazo</t>
  </si>
  <si>
    <t xml:space="preserve">Provisão para Contingências</t>
  </si>
  <si>
    <t xml:space="preserve">Convênios</t>
  </si>
  <si>
    <t xml:space="preserve">Depósitos e Bloqueios Judiciais e Contratuais </t>
  </si>
  <si>
    <t xml:space="preserve">Créditos para Aumento de Capital</t>
  </si>
  <si>
    <t xml:space="preserve">19.a</t>
  </si>
  <si>
    <t xml:space="preserve">Investimentos</t>
  </si>
  <si>
    <t xml:space="preserve">Imobilizado Líquido</t>
  </si>
  <si>
    <t xml:space="preserve">Intangível</t>
  </si>
  <si>
    <t xml:space="preserve">Total do Passivo Não Circulante</t>
  </si>
  <si>
    <t xml:space="preserve">Patrimônio Líquido</t>
  </si>
  <si>
    <t xml:space="preserve">Capital Social</t>
  </si>
  <si>
    <t xml:space="preserve">Ajustes de Avaliação Patrimonial</t>
  </si>
  <si>
    <t xml:space="preserve">Adiantamentos para Futuro Aumento de Capital</t>
  </si>
  <si>
    <t xml:space="preserve">19.b</t>
  </si>
  <si>
    <t xml:space="preserve">Prejuízos Acumulados</t>
  </si>
  <si>
    <t xml:space="preserve">Total do Ativo Não Circulante</t>
  </si>
  <si>
    <t xml:space="preserve">Total do Patrimônio Líquido</t>
  </si>
  <si>
    <t xml:space="preserve">Total do Ativo</t>
  </si>
  <si>
    <t xml:space="preserve">Total do Passivo e Patrimônio Líquido</t>
  </si>
  <si>
    <t xml:space="preserve">As notas explicativas são parte integrante das demonstrações financeiras.</t>
  </si>
  <si>
    <t xml:space="preserve">DEMONSTRAÇÕES DE RESULTADO EM 31 DE MARÇO</t>
  </si>
  <si>
    <t xml:space="preserve">(Em milhares de reais - R$, exceto o lucro por ação)</t>
  </si>
  <si>
    <t xml:space="preserve">Descrição</t>
  </si>
  <si>
    <t xml:space="preserve">Receita Líquida</t>
  </si>
  <si>
    <t xml:space="preserve">Custos operacionais</t>
  </si>
  <si>
    <t xml:space="preserve">Lucro Bruto</t>
  </si>
  <si>
    <t xml:space="preserve">(Despesas)/Receitas operacionais</t>
  </si>
  <si>
    <t xml:space="preserve">Despesas Administrativas e Gerais</t>
  </si>
  <si>
    <t xml:space="preserve">Despesas com Provisão de Perdas Estimadas Sobre Créditos</t>
  </si>
  <si>
    <t xml:space="preserve">Despesas Tributárias</t>
  </si>
  <si>
    <t xml:space="preserve">(Provisões)/Reversões para Passivos Contingentes</t>
  </si>
  <si>
    <t xml:space="preserve">(Perdas)/Reversões pela Não Recuperabilidade de Ativos</t>
  </si>
  <si>
    <t xml:space="preserve">Outras (Despesas)/Receitas operacionais</t>
  </si>
  <si>
    <t xml:space="preserve">Lucro/(Prejuízo) antes das Receitas e Despesas Financeiras</t>
  </si>
  <si>
    <t xml:space="preserve">Receitas Financeiras</t>
  </si>
  <si>
    <t xml:space="preserve">Despesas Financeiras</t>
  </si>
  <si>
    <t xml:space="preserve">Lucro/(Prejuízo) antes dos Tributos</t>
  </si>
  <si>
    <t xml:space="preserve">IRPJ e CSLL</t>
  </si>
  <si>
    <t xml:space="preserve">Lucro/(Prejuízo) Líquido do Período</t>
  </si>
  <si>
    <t xml:space="preserve">20.b</t>
  </si>
  <si>
    <t xml:space="preserve">Lucro/(Prejuízo) Líquido por Ação (em R$)</t>
  </si>
  <si>
    <t xml:space="preserve">DEMONSTRAÇÕES DE RESULTADO ABRANGENTE EM 31 DE MARÇO</t>
  </si>
  <si>
    <t xml:space="preserve">Resultado do Período</t>
  </si>
  <si>
    <t xml:space="preserve">Outros Resultados Abrangentes</t>
  </si>
  <si>
    <t xml:space="preserve">Ganhos/Perdas Atuariais em planos de pensão</t>
  </si>
  <si>
    <t xml:space="preserve">Resultado Abrangente Consolidado do Período</t>
  </si>
  <si>
    <t xml:space="preserve">As notas explicativas são parte integrante das demonstrações financeiras</t>
  </si>
  <si>
    <t xml:space="preserve"> </t>
  </si>
  <si>
    <t xml:space="preserve">DEMONSTRAÇÕES DAS MUTAÇÕES DO PATRIMÔNIO LÍQUIDO EM 31 DE MARÇO</t>
  </si>
  <si>
    <t xml:space="preserve">Capital Social (Nota 18)</t>
  </si>
  <si>
    <t xml:space="preserve">Adiantamentos para Aumento de Capital             (Nota 19.b)</t>
  </si>
  <si>
    <t xml:space="preserve">Ajustes de Avaliação Patrimonial (Nota 21)</t>
  </si>
  <si>
    <t xml:space="preserve">Lucros/ (Prejuízos)  Acumulados (Nota 20.b)</t>
  </si>
  <si>
    <t xml:space="preserve">Em 31 de dezembro de 2024</t>
  </si>
  <si>
    <t xml:space="preserve">Ajustes de Exercícios Anteriores</t>
  </si>
  <si>
    <t xml:space="preserve">20.a</t>
  </si>
  <si>
    <t xml:space="preserve">Lucro/Prejuízo Líquido do Período</t>
  </si>
  <si>
    <t xml:space="preserve">Em 31 de março de 2025</t>
  </si>
  <si>
    <t xml:space="preserve">Mutações do Período</t>
  </si>
  <si>
    <t xml:space="preserve">Em 31 de dezembro de 2025</t>
  </si>
  <si>
    <t xml:space="preserve">Em 31 de março de 2026</t>
  </si>
  <si>
    <t xml:space="preserve">DEMONSTRAÇÕES DOS FLUXOS DE CAIXA EM 31 DE MARÇO</t>
  </si>
  <si>
    <t xml:space="preserve">Fluxos de Caixa das Atividades Operacionais</t>
  </si>
  <si>
    <t xml:space="preserve">Lucro/Prejuízo do Período</t>
  </si>
  <si>
    <t xml:space="preserve">Ajustes do Lucro Líquido</t>
  </si>
  <si>
    <t xml:space="preserve">Depreciação e Amortização</t>
  </si>
  <si>
    <t xml:space="preserve">Perdas (Reversão) pela não Recuperabilidade de Ativos</t>
  </si>
  <si>
    <t xml:space="preserve">Impostos Diferidos</t>
  </si>
  <si>
    <t xml:space="preserve">Provisões (Reversão) para Contingências Judiciais</t>
  </si>
  <si>
    <t xml:space="preserve">Provisões (Reversão) para Perdas com Créditos Esperadas</t>
  </si>
  <si>
    <t xml:space="preserve">Despesas de Atualização Monetária</t>
  </si>
  <si>
    <t xml:space="preserve">Baixas de Imobilizado</t>
  </si>
  <si>
    <t xml:space="preserve">Redução (Aumento) de Ativos</t>
  </si>
  <si>
    <t xml:space="preserve">Tributos a Compensar/Recuperar</t>
  </si>
  <si>
    <t xml:space="preserve">Depósitos Judiciais</t>
  </si>
  <si>
    <t xml:space="preserve">Aumento (Redução) de Passivos</t>
  </si>
  <si>
    <t xml:space="preserve">Fornecedores</t>
  </si>
  <si>
    <t xml:space="preserve">Outras Obrigações</t>
  </si>
  <si>
    <t xml:space="preserve">14</t>
  </si>
  <si>
    <t xml:space="preserve">Contingências</t>
  </si>
  <si>
    <t xml:space="preserve">16</t>
  </si>
  <si>
    <t xml:space="preserve">Caixa Gerado pelas Operações</t>
  </si>
  <si>
    <t xml:space="preserve">Imposto de Renda e Contribuição Social Pagos</t>
  </si>
  <si>
    <t xml:space="preserve">Caixa Líquido Gerado pelas Atividades Operacionais</t>
  </si>
  <si>
    <t xml:space="preserve">Fluxos de Caixa das Atividades de Investimento</t>
  </si>
  <si>
    <t xml:space="preserve">   Juros sobre investimentos</t>
  </si>
  <si>
    <t xml:space="preserve">   Devolução de investimentos</t>
  </si>
  <si>
    <t xml:space="preserve">Aquisições de Imobilizado</t>
  </si>
  <si>
    <t xml:space="preserve">Aquisições do Intangível</t>
  </si>
  <si>
    <t xml:space="preserve">Caixa Líquido Aplicado nas Atividades de Investimento</t>
  </si>
  <si>
    <t xml:space="preserve">Fluxos de Caixa das Atividades de Financiamento</t>
  </si>
  <si>
    <t xml:space="preserve">Crédito para Aumento de Capital</t>
  </si>
  <si>
    <t xml:space="preserve">Caixa Líquido das Atividades de Financiamento</t>
  </si>
  <si>
    <t xml:space="preserve">Aumento (Redução) Líquido de Caixa e Equivalentes de Caixa</t>
  </si>
  <si>
    <t xml:space="preserve">Caixa e Equivalentes de Caixa no Início do Período</t>
  </si>
  <si>
    <t xml:space="preserve">Caixa e Equivalentes de Caixa no Final do Período</t>
  </si>
  <si>
    <t xml:space="preserve">Variação de Caixa e Equivalentes de Caixa</t>
  </si>
  <si>
    <t xml:space="preserve">DEMONSTRAÇÕES DO VALOR ADICIONADO EM 31 DE MARÇO</t>
  </si>
  <si>
    <t xml:space="preserve">Descrição </t>
  </si>
  <si>
    <t xml:space="preserve">Receitas</t>
  </si>
  <si>
    <t xml:space="preserve">1.1</t>
  </si>
  <si>
    <t xml:space="preserve">Vendas de Mercadoria, Produtos e Serviços</t>
  </si>
  <si>
    <t xml:space="preserve">1.2</t>
  </si>
  <si>
    <t xml:space="preserve">Provisão para Créditos de Liquidação Duvidosa</t>
  </si>
  <si>
    <t xml:space="preserve">1.3</t>
  </si>
  <si>
    <t xml:space="preserve">Outras Receitas</t>
  </si>
  <si>
    <t xml:space="preserve">Insumos Adquiridos de Terceiros</t>
  </si>
  <si>
    <t xml:space="preserve">2.1</t>
  </si>
  <si>
    <t xml:space="preserve">Custo dos Produtos, das Mercadorias e dos Serviços Vendidos</t>
  </si>
  <si>
    <t xml:space="preserve">23/24</t>
  </si>
  <si>
    <t xml:space="preserve">2.2</t>
  </si>
  <si>
    <t xml:space="preserve">Materiais, Energia, Serviços de Terceiros e Outros</t>
  </si>
  <si>
    <t xml:space="preserve">2.3</t>
  </si>
  <si>
    <t xml:space="preserve">Perda / Recuperação de Valores Ativos</t>
  </si>
  <si>
    <t xml:space="preserve">2.4</t>
  </si>
  <si>
    <t xml:space="preserve">Provisões para Contingências (Reversão/Constituição)</t>
  </si>
  <si>
    <t xml:space="preserve">Valor Adicionado Bruto</t>
  </si>
  <si>
    <t xml:space="preserve">Retenções</t>
  </si>
  <si>
    <t xml:space="preserve">4.1</t>
  </si>
  <si>
    <t xml:space="preserve">Valor Adicionado Líquido</t>
  </si>
  <si>
    <t xml:space="preserve">Valor Adicionado Recebido em Transferência</t>
  </si>
  <si>
    <t xml:space="preserve">6.1</t>
  </si>
  <si>
    <t xml:space="preserve">Valor Adicionado a Distribuir</t>
  </si>
  <si>
    <t xml:space="preserve">Valor Adicionado Distribuido</t>
  </si>
  <si>
    <t xml:space="preserve">8.1</t>
  </si>
  <si>
    <t xml:space="preserve">Pessoal</t>
  </si>
  <si>
    <t xml:space="preserve">8.1.1</t>
  </si>
  <si>
    <t xml:space="preserve">Remuneração Direta e Encargos Sociais </t>
  </si>
  <si>
    <t xml:space="preserve">8.1.2</t>
  </si>
  <si>
    <t xml:space="preserve">Benefícios</t>
  </si>
  <si>
    <t xml:space="preserve">8.1.3</t>
  </si>
  <si>
    <t xml:space="preserve">FGTS</t>
  </si>
  <si>
    <t xml:space="preserve">8.2</t>
  </si>
  <si>
    <t xml:space="preserve">Impostos, Taxas e Contribuições</t>
  </si>
  <si>
    <t xml:space="preserve">8.2.1</t>
  </si>
  <si>
    <t xml:space="preserve">Federais</t>
  </si>
  <si>
    <t xml:space="preserve">8.2.2</t>
  </si>
  <si>
    <t xml:space="preserve">Estaduais</t>
  </si>
  <si>
    <t xml:space="preserve">8.2.3</t>
  </si>
  <si>
    <t xml:space="preserve">Municipais</t>
  </si>
  <si>
    <t xml:space="preserve">8.3</t>
  </si>
  <si>
    <t xml:space="preserve">Remuneração de Capitais de Terceiros</t>
  </si>
  <si>
    <t xml:space="preserve">8.3.1</t>
  </si>
  <si>
    <t xml:space="preserve">Juros e Correção Monetária</t>
  </si>
  <si>
    <t xml:space="preserve">8.3.2</t>
  </si>
  <si>
    <t xml:space="preserve">Aluguéis</t>
  </si>
  <si>
    <t xml:space="preserve">8.4</t>
  </si>
  <si>
    <t xml:space="preserve">Remuneração de Capitais Próprios</t>
  </si>
  <si>
    <t xml:space="preserve">8.4.1</t>
  </si>
  <si>
    <t xml:space="preserve">Lucros Retidos / Prejuízo do Período</t>
  </si>
</sst>
</file>

<file path=xl/styles.xml><?xml version="1.0" encoding="utf-8"?>
<styleSheet xmlns="http://schemas.openxmlformats.org/spreadsheetml/2006/main">
  <numFmts count="25">
    <numFmt numFmtId="164" formatCode="General"/>
    <numFmt numFmtId="165" formatCode="* #,##0_);* \(#,##0\);\-??_);@"/>
    <numFmt numFmtId="166" formatCode="_-[$€-2]* #,##0.00_-;\-[$€-2]* #,##0.00_-;_-[$€-2]* \-??_-"/>
    <numFmt numFmtId="167" formatCode="_-&quot;R$&quot;* #,##0.00_-;&quot;-R$&quot;* #,##0.00_-;_-&quot;R$&quot;* \-??_-;_-@_-"/>
    <numFmt numFmtId="168" formatCode="_-&quot;R$ &quot;* #,##0.00_-;&quot;-R$ &quot;* #,##0.00_-;_-&quot;R$ &quot;* \-??_-;_-@_-"/>
    <numFmt numFmtId="169" formatCode="0%"/>
    <numFmt numFmtId="170" formatCode="_-* #,##0.00_-;\-* #,##0.00_-;_-* \-??_-;_-@_-"/>
    <numFmt numFmtId="171" formatCode="d/m/yyyy"/>
    <numFmt numFmtId="172" formatCode="#,##0.00000,"/>
    <numFmt numFmtId="173" formatCode="_-* #,##0_-;\-* #,##0_-;_-* \-_-;_-@_-"/>
    <numFmt numFmtId="174" formatCode="#,##0,"/>
    <numFmt numFmtId="175" formatCode="_-* #,##0_-;\-* #,##0_-;_-* \-??_-;_-@_-"/>
    <numFmt numFmtId="176" formatCode="#,##0;\(#,##0,\)"/>
    <numFmt numFmtId="177" formatCode="#,##0.00_);\(#,##0.00\)"/>
    <numFmt numFmtId="178" formatCode="#,##0,;\(#,##0,\)"/>
    <numFmt numFmtId="179" formatCode="mmm/yy"/>
    <numFmt numFmtId="180" formatCode="#,##0.00_ ;\-#,##0.00\ "/>
    <numFmt numFmtId="181" formatCode="#,##0.00"/>
    <numFmt numFmtId="182" formatCode="_-* #,##0.0000_-;\-* #,##0.0000_-;_-* \-??_-;_-@_-"/>
    <numFmt numFmtId="183" formatCode="_-* #,##0.0000_-;\(#,##0.0000\);_-* \-??_-;_-@_-"/>
    <numFmt numFmtId="184" formatCode="#,##0_ ;\(#,##0&quot;) &quot;"/>
    <numFmt numFmtId="185" formatCode="#,##0.00_ ;\(#,##0&quot;) &quot;"/>
    <numFmt numFmtId="186" formatCode="_-* #,##0,;\(#,##0,\);_-* \-??_-;_-@_-"/>
    <numFmt numFmtId="187" formatCode="@"/>
    <numFmt numFmtId="188" formatCode="00000"/>
  </numFmts>
  <fonts count="45">
    <font>
      <sz val="9"/>
      <color theme="1"/>
      <name val="Trebuchet M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sz val="10"/>
      <color rgb="FFFFFFFF"/>
      <name val="Arial"/>
      <family val="2"/>
      <charset val="1"/>
    </font>
    <font>
      <sz val="10"/>
      <color rgb="FF008000"/>
      <name val="Arial"/>
      <family val="2"/>
      <charset val="1"/>
    </font>
    <font>
      <b val="true"/>
      <sz val="10"/>
      <color rgb="FFFF99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sz val="10"/>
      <color rgb="FFFF9900"/>
      <name val="Arial"/>
      <family val="2"/>
      <charset val="1"/>
    </font>
    <font>
      <sz val="10"/>
      <name val="Times New Roman"/>
      <family val="1"/>
      <charset val="1"/>
    </font>
    <font>
      <sz val="10"/>
      <color rgb="FF333399"/>
      <name val="Arial"/>
      <family val="2"/>
      <charset val="1"/>
    </font>
    <font>
      <sz val="10"/>
      <color rgb="FF800080"/>
      <name val="Arial"/>
      <family val="2"/>
      <charset val="1"/>
    </font>
    <font>
      <sz val="10"/>
      <color rgb="FF993300"/>
      <name val="Arial"/>
      <family val="2"/>
      <charset val="1"/>
    </font>
    <font>
      <sz val="10"/>
      <color theme="1"/>
      <name val="Trebuchet MS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charset val="1"/>
    </font>
    <font>
      <b val="true"/>
      <sz val="12"/>
      <color theme="1"/>
      <name val="Calibri"/>
      <family val="2"/>
      <charset val="1"/>
    </font>
    <font>
      <b val="true"/>
      <sz val="10"/>
      <color rgb="FF333333"/>
      <name val="Arial"/>
      <family val="2"/>
      <charset val="1"/>
    </font>
    <font>
      <sz val="10"/>
      <color rgb="FFFF0000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5"/>
      <color rgb="FF003366"/>
      <name val="Arial"/>
      <family val="2"/>
      <charset val="1"/>
    </font>
    <font>
      <b val="true"/>
      <sz val="13"/>
      <color rgb="FF003366"/>
      <name val="Arial"/>
      <family val="2"/>
      <charset val="1"/>
    </font>
    <font>
      <b val="true"/>
      <sz val="11"/>
      <color rgb="FF003366"/>
      <name val="Arial"/>
      <family val="2"/>
      <charset val="1"/>
    </font>
    <font>
      <b val="true"/>
      <sz val="18"/>
      <color rgb="FF003366"/>
      <name val="Cambria"/>
      <family val="2"/>
      <charset val="1"/>
    </font>
    <font>
      <b val="true"/>
      <sz val="12"/>
      <name val="Arial"/>
      <family val="2"/>
      <charset val="1"/>
    </font>
    <font>
      <b val="true"/>
      <sz val="12"/>
      <name val="Trebuchet MS"/>
      <family val="2"/>
      <charset val="1"/>
    </font>
    <font>
      <b val="true"/>
      <sz val="10"/>
      <name val="Trebuchet MS"/>
      <family val="2"/>
      <charset val="1"/>
    </font>
    <font>
      <b val="true"/>
      <sz val="10"/>
      <color theme="1"/>
      <name val="Trebuchet MS"/>
      <family val="2"/>
      <charset val="1"/>
    </font>
    <font>
      <sz val="9"/>
      <color rgb="FFFF0000"/>
      <name val="Trebuchet MS"/>
      <family val="2"/>
      <charset val="1"/>
    </font>
    <font>
      <b val="true"/>
      <sz val="9"/>
      <color theme="1"/>
      <name val="Trebuchet MS"/>
      <family val="2"/>
      <charset val="1"/>
    </font>
    <font>
      <b val="true"/>
      <sz val="9"/>
      <name val="Trebuchet MS"/>
      <family val="2"/>
      <charset val="1"/>
    </font>
    <font>
      <sz val="9"/>
      <name val="Trebuchet MS"/>
      <family val="2"/>
      <charset val="1"/>
    </font>
    <font>
      <sz val="10"/>
      <name val="Trebuchet MS"/>
      <family val="2"/>
      <charset val="1"/>
    </font>
    <font>
      <sz val="8"/>
      <name val="Trebuchet MS"/>
      <family val="2"/>
      <charset val="1"/>
    </font>
    <font>
      <sz val="10"/>
      <color theme="0"/>
      <name val="Trebuchet MS"/>
      <family val="2"/>
      <charset val="1"/>
    </font>
    <font>
      <b val="true"/>
      <sz val="11"/>
      <color theme="1"/>
      <name val="Calibri"/>
      <family val="2"/>
      <charset val="1"/>
    </font>
    <font>
      <b val="true"/>
      <sz val="11"/>
      <name val="Trebuchet MS"/>
      <family val="2"/>
      <charset val="1"/>
    </font>
    <font>
      <b val="true"/>
      <sz val="10"/>
      <color rgb="FFFF0000"/>
      <name val="Trebuchet MS"/>
      <family val="2"/>
      <charset val="1"/>
    </font>
    <font>
      <b val="true"/>
      <sz val="10.5"/>
      <name val="Trebuchet MS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00000"/>
      <name val="Trebuchet MS"/>
      <family val="2"/>
      <charset val="1"/>
    </font>
    <font>
      <sz val="10"/>
      <color rgb="FF000000"/>
      <name val="Trebuchet MS"/>
      <family val="2"/>
      <charset val="1"/>
    </font>
    <font>
      <sz val="9"/>
      <color rgb="FF000000"/>
      <name val="Trebuchet MS"/>
      <family val="2"/>
      <charset val="1"/>
    </font>
  </fonts>
  <fills count="2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18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6" fillId="4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16" borderId="1" applyFont="true" applyBorder="true" applyAlignment="true" applyProtection="false">
      <alignment horizontal="general" vertical="bottom" textRotation="0" wrapText="false" indent="0" shrinkToFit="false"/>
    </xf>
    <xf numFmtId="164" fontId="7" fillId="16" borderId="1" applyFont="true" applyBorder="true" applyAlignment="true" applyProtection="false">
      <alignment horizontal="general" vertical="bottom" textRotation="0" wrapText="false" indent="0" shrinkToFit="false"/>
    </xf>
    <xf numFmtId="164" fontId="8" fillId="17" borderId="2" applyFont="true" applyBorder="true" applyAlignment="true" applyProtection="false">
      <alignment horizontal="general" vertical="bottom" textRotation="0" wrapText="false" indent="0" shrinkToFit="false"/>
    </xf>
    <xf numFmtId="164" fontId="9" fillId="0" borderId="3" applyFont="true" applyBorder="true" applyAlignment="true" applyProtection="false">
      <alignment horizontal="general" vertical="bottom" textRotation="0" wrapText="false" indent="0" shrinkToFit="false"/>
    </xf>
    <xf numFmtId="165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7" borderId="1" applyFont="true" applyBorder="true" applyAlignment="true" applyProtection="false">
      <alignment horizontal="general" vertical="bottom" textRotation="0" wrapText="false" indent="0" shrinkToFit="false"/>
    </xf>
    <xf numFmtId="164" fontId="11" fillId="7" borderId="1" applyFont="true" applyBorder="true" applyAlignment="true" applyProtection="false">
      <alignment horizontal="general" vertical="bottom" textRotation="0" wrapText="false" indent="0" shrinkToFit="false"/>
    </xf>
    <xf numFmtId="164" fontId="11" fillId="7" borderId="1" applyFont="true" applyBorder="true" applyAlignment="true" applyProtection="false">
      <alignment horizontal="general" vertical="bottom" textRotation="0" wrapText="false" indent="0" shrinkToFit="false"/>
    </xf>
    <xf numFmtId="164" fontId="11" fillId="7" borderId="1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3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8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18" borderId="0" applyFont="true" applyBorder="false" applyAlignment="true" applyProtection="false">
      <alignment horizontal="general" vertical="bottom" textRotation="0" wrapText="false" indent="0" shrinkToFit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19" borderId="4" applyFont="true" applyBorder="true" applyAlignment="true" applyProtection="false">
      <alignment horizontal="general" vertical="bottom" textRotation="0" wrapText="false" indent="0" shrinkToFit="false"/>
    </xf>
    <xf numFmtId="164" fontId="0" fillId="19" borderId="4" applyFont="true" applyBorder="true" applyAlignment="true" applyProtection="false">
      <alignment horizontal="general" vertical="bottom" textRotation="0" wrapText="false" indent="0" shrinkToFit="false"/>
    </xf>
    <xf numFmtId="164" fontId="0" fillId="19" borderId="4" applyFont="true" applyBorder="true" applyAlignment="true" applyProtection="false">
      <alignment horizontal="general" vertical="bottom" textRotation="0" wrapText="false" indent="0" shrinkToFit="false"/>
    </xf>
    <xf numFmtId="164" fontId="0" fillId="19" borderId="4" applyFont="true" applyBorder="tru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8" fillId="16" borderId="5" applyFont="true" applyBorder="true" applyAlignment="true" applyProtection="false">
      <alignment horizontal="general" vertical="bottom" textRotation="0" wrapText="false" indent="0" shrinkToFit="false"/>
    </xf>
    <xf numFmtId="164" fontId="18" fillId="16" borderId="5" applyFont="true" applyBorder="true" applyAlignment="true" applyProtection="false">
      <alignment horizontal="general" vertical="bottom" textRotation="0" wrapText="false" indent="0" shrinkToFit="false"/>
    </xf>
    <xf numFmtId="164" fontId="18" fillId="16" borderId="5" applyFont="true" applyBorder="true" applyAlignment="true" applyProtection="false">
      <alignment horizontal="general" vertical="bottom" textRotation="0" wrapText="false" indent="0" shrinkToFit="false"/>
    </xf>
    <xf numFmtId="164" fontId="18" fillId="16" borderId="5" applyFont="true" applyBorder="tru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false" applyAlignment="true" applyProtection="false">
      <alignment horizontal="general" vertical="bottom" textRotation="0" wrapText="false" indent="0" shrinkToFit="false"/>
    </xf>
    <xf numFmtId="164" fontId="20" fillId="0" borderId="0" applyFont="true" applyBorder="false" applyAlignment="true" applyProtection="false">
      <alignment horizontal="general" vertical="bottom" textRotation="0" wrapText="false" indent="0" shrinkToFit="false"/>
    </xf>
    <xf numFmtId="164" fontId="21" fillId="0" borderId="6" applyFont="true" applyBorder="true" applyAlignment="true" applyProtection="false">
      <alignment horizontal="general" vertical="bottom" textRotation="0" wrapText="false" indent="0" shrinkToFit="false"/>
    </xf>
    <xf numFmtId="164" fontId="21" fillId="0" borderId="6" applyFont="true" applyBorder="true" applyAlignment="true" applyProtection="false">
      <alignment horizontal="general" vertical="bottom" textRotation="0" wrapText="false" indent="0" shrinkToFit="false"/>
    </xf>
    <xf numFmtId="164" fontId="21" fillId="0" borderId="6" applyFont="true" applyBorder="true" applyAlignment="true" applyProtection="false">
      <alignment horizontal="general" vertical="bottom" textRotation="0" wrapText="false" indent="0" shrinkToFit="false"/>
    </xf>
    <xf numFmtId="164" fontId="21" fillId="0" borderId="6" applyFont="true" applyBorder="true" applyAlignment="true" applyProtection="false">
      <alignment horizontal="general" vertical="bottom" textRotation="0" wrapText="false" indent="0" shrinkToFit="false"/>
    </xf>
    <xf numFmtId="164" fontId="22" fillId="0" borderId="7" applyFont="true" applyBorder="true" applyAlignment="true" applyProtection="false">
      <alignment horizontal="general" vertical="bottom" textRotation="0" wrapText="false" indent="0" shrinkToFit="false"/>
    </xf>
    <xf numFmtId="164" fontId="23" fillId="0" borderId="8" applyFont="true" applyBorder="true" applyAlignment="true" applyProtection="false">
      <alignment horizontal="general" vertical="bottom" textRotation="0" wrapText="false" indent="0" shrinkToFit="false"/>
    </xf>
    <xf numFmtId="164" fontId="24" fillId="0" borderId="9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25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5" fillId="21" borderId="0" applyFont="true" applyBorder="false" applyAlignment="true" applyProtection="false">
      <alignment horizontal="general" vertical="bottom" textRotation="0" wrapText="false" indent="0" shrinkToFit="false"/>
    </xf>
    <xf numFmtId="164" fontId="5" fillId="22" borderId="0" applyFont="true" applyBorder="false" applyAlignment="true" applyProtection="false">
      <alignment horizontal="general" vertical="bottom" textRotation="0" wrapText="false" indent="0" shrinkToFit="false"/>
    </xf>
    <xf numFmtId="164" fontId="5" fillId="13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23" borderId="0" applyFont="true" applyBorder="false" applyAlignment="true" applyProtection="false">
      <alignment horizontal="general" vertical="bottom" textRotation="0" wrapText="false" indent="0" shrinkToFit="false"/>
    </xf>
  </cellStyleXfs>
  <cellXfs count="28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5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7" fillId="0" borderId="0" xfId="5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8" fillId="0" borderId="10" xfId="5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0" xfId="5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0" xfId="6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10" xfId="17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8" fillId="0" borderId="11" xfId="17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1" fontId="29" fillId="0" borderId="11" xfId="17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6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0" xfId="1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6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9" fillId="0" borderId="0" xfId="61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29" fillId="0" borderId="0" xfId="1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6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6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1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6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17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14" fillId="0" borderId="0" xfId="61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30" fillId="0" borderId="0" xfId="57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56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4" fillId="0" borderId="0" xfId="61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73" fontId="0" fillId="0" borderId="0" xfId="14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14" fillId="0" borderId="0" xfId="15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14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5" fontId="1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4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5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11" xfId="6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5" fontId="29" fillId="0" borderId="1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14" fillId="0" borderId="0" xfId="6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61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74" fontId="14" fillId="0" borderId="0" xfId="6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73" fontId="14" fillId="0" borderId="0" xfId="141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61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74" fontId="29" fillId="0" borderId="0" xfId="152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4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6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9" fillId="0" borderId="1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61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29" fillId="0" borderId="11" xfId="6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4" fontId="29" fillId="0" borderId="0" xfId="15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6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3" fontId="14" fillId="0" borderId="0" xfId="15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4" fontId="0" fillId="0" borderId="0" xfId="15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4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1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31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32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4" fontId="32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4" fontId="33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56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77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8" fillId="0" borderId="0" xfId="5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0" xfId="5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28" fillId="0" borderId="10" xfId="15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0" xfId="56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28" fillId="0" borderId="0" xfId="5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0" xfId="6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15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9" fillId="0" borderId="0" xfId="6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15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28" fillId="0" borderId="0" xfId="61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33" fillId="0" borderId="0" xfId="57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5" fillId="0" borderId="0" xfId="15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0" xfId="6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3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34" fillId="0" borderId="0" xfId="15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8" fontId="34" fillId="0" borderId="0" xfId="144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9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1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0" xfId="5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6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8" fillId="0" borderId="1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34" fillId="0" borderId="0" xfId="6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28" fillId="0" borderId="0" xfId="152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34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9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28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28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29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56" applyFont="true" applyBorder="false" applyAlignment="true" applyProtection="false">
      <alignment horizontal="left" vertical="bottom" textRotation="0" wrapText="false" indent="2" shrinkToFit="false"/>
      <protection locked="true" hidden="false"/>
    </xf>
    <xf numFmtId="164" fontId="34" fillId="0" borderId="0" xfId="5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80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1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34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3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34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3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11" xfId="5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28" fillId="0" borderId="11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1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2" fontId="28" fillId="0" borderId="11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82" fontId="28" fillId="0" borderId="0" xfId="14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83" fontId="28" fillId="0" borderId="0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0" fontId="14" fillId="0" borderId="0" xfId="152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8" fontId="3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0" xfId="5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8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10" xfId="5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11" xfId="6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1" xfId="17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8" fillId="0" borderId="11" xfId="5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2" xfId="56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9" fillId="0" borderId="11" xfId="15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8" fontId="29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29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4" fillId="0" borderId="0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9" fillId="0" borderId="10" xfId="6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14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8" fontId="14" fillId="0" borderId="1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56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4" fillId="0" borderId="0" xfId="56" applyFont="true" applyBorder="false" applyAlignment="true" applyProtection="false">
      <alignment horizontal="left" vertical="bottom" textRotation="0" wrapText="false" indent="3" shrinkToFit="false"/>
      <protection locked="true" hidden="false"/>
    </xf>
    <xf numFmtId="164" fontId="39" fillId="0" borderId="0" xfId="6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5" fontId="14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8" fillId="0" borderId="0" xfId="56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8" fillId="0" borderId="0" xfId="56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8" fillId="0" borderId="0" xfId="56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8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56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29" fillId="0" borderId="0" xfId="56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0" xfId="56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75" fontId="28" fillId="0" borderId="0" xfId="144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5" fontId="29" fillId="0" borderId="0" xfId="14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28" fillId="0" borderId="0" xfId="14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5" fontId="14" fillId="0" borderId="0" xfId="144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4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0" xfId="5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0" fillId="0" borderId="0" xfId="56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10" xfId="56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0" fillId="0" borderId="10" xfId="56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1" fillId="0" borderId="11" xfId="5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56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12" xfId="5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4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5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56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0" xfId="56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8" fontId="33" fillId="0" borderId="0" xfId="15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8" fontId="33" fillId="0" borderId="10" xfId="15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1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11" xfId="5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31" fillId="0" borderId="1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31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31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31" fillId="0" borderId="1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32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33" fillId="0" borderId="0" xfId="144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56" applyFont="true" applyBorder="false" applyAlignment="true" applyProtection="false">
      <alignment horizontal="left" vertical="bottom" textRotation="0" wrapText="true" indent="1" shrinkToFit="false"/>
      <protection locked="true" hidden="false"/>
    </xf>
    <xf numFmtId="165" fontId="0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33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56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33" fillId="0" borderId="11" xfId="5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33" fillId="0" borderId="1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33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1" xfId="5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8" fontId="14" fillId="0" borderId="11" xfId="56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10" xfId="5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33" fillId="0" borderId="10" xfId="56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33" fillId="0" borderId="1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4" fillId="0" borderId="0" xfId="56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5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1" fillId="0" borderId="0" xfId="57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1" fillId="0" borderId="0" xfId="57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1" fillId="0" borderId="10" xfId="5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0" xfId="57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2" fillId="0" borderId="10" xfId="57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10" xfId="18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0" xfId="18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31" fillId="0" borderId="10" xfId="16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28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4" fillId="0" borderId="0" xfId="74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31" fillId="0" borderId="0" xfId="74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2" fillId="0" borderId="0" xfId="57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18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4" fontId="29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85" fontId="29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9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4" fillId="0" borderId="0" xfId="5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3" fillId="0" borderId="0" xfId="57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85" fontId="14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4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0" borderId="0" xfId="57" applyFont="true" applyBorder="false" applyAlignment="true" applyProtection="false">
      <alignment horizontal="left" vertical="center" textRotation="0" wrapText="false" indent="3" shrinkToFit="false"/>
      <protection locked="true" hidden="false"/>
    </xf>
    <xf numFmtId="184" fontId="43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43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85" fontId="43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86" fontId="43" fillId="0" borderId="0" xfId="57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84" fontId="1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6" fontId="14" fillId="0" borderId="0" xfId="57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85" fontId="1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4" fontId="3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5" fontId="3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57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85" fontId="0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7" fontId="14" fillId="0" borderId="0" xfId="57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8" fontId="29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8" fontId="43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2" fillId="0" borderId="11" xfId="57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84" fontId="42" fillId="0" borderId="1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6" fillId="0" borderId="0" xfId="57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8" fontId="14" fillId="0" borderId="0" xfId="15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3" fillId="0" borderId="0" xfId="57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8" fontId="14" fillId="0" borderId="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85" fontId="42" fillId="0" borderId="1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85" fontId="42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8" fontId="42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4" fillId="0" borderId="0" xfId="57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4" fillId="0" borderId="0" xfId="9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9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9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91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9" fillId="0" borderId="0" xfId="9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0" fontId="14" fillId="0" borderId="10" xfId="199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4" fillId="0" borderId="10" xfId="19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4" fillId="0" borderId="0" xfId="199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14" fillId="0" borderId="10" xfId="19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9" fillId="0" borderId="10" xfId="9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91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29" fillId="0" borderId="11" xfId="9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10" xfId="9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9" fillId="0" borderId="0" xfId="9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9" fillId="0" borderId="10" xfId="9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0" xfId="9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0" xfId="155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4" fillId="0" borderId="0" xfId="61" applyFont="true" applyBorder="false" applyAlignment="true" applyProtection="false">
      <alignment horizontal="right" vertical="center" textRotation="0" wrapText="false" indent="1" shrinkToFit="false"/>
      <protection locked="true" hidden="false"/>
    </xf>
    <xf numFmtId="164" fontId="29" fillId="0" borderId="11" xfId="9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11" xfId="9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5" fontId="29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8" fontId="29" fillId="0" borderId="0" xfId="9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9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91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78" fontId="14" fillId="0" borderId="0" xfId="199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0" fillId="0" borderId="0" xfId="91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4" fontId="14" fillId="0" borderId="10" xfId="9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0" xfId="9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8" fontId="14" fillId="0" borderId="0" xfId="91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29" fillId="0" borderId="10" xfId="9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8" fontId="0" fillId="0" borderId="0" xfId="9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8" fontId="14" fillId="0" borderId="0" xfId="9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1" xfId="9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11" xfId="91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4" fillId="0" borderId="11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9" fillId="0" borderId="1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4" fillId="0" borderId="0" xfId="91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9" fillId="0" borderId="0" xfId="91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29" fillId="0" borderId="0" xfId="91" applyFont="true" applyBorder="false" applyAlignment="true" applyProtection="false">
      <alignment horizontal="left" vertical="center" textRotation="0" wrapText="false" indent="1" shrinkToFit="false"/>
      <protection locked="true" hidden="false"/>
    </xf>
    <xf numFmtId="165" fontId="29" fillId="0" borderId="12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0" xfId="91" applyFont="true" applyBorder="false" applyAlignment="true" applyProtection="false">
      <alignment horizontal="left" vertical="center" textRotation="0" wrapText="false" indent="2" shrinkToFit="false"/>
      <protection locked="true" hidden="false"/>
    </xf>
    <xf numFmtId="178" fontId="14" fillId="0" borderId="0" xfId="108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29" fillId="0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10" xfId="91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9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4" fillId="0" borderId="0" xfId="19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88" fontId="14" fillId="0" borderId="0" xfId="91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0" fontId="29" fillId="0" borderId="0" xfId="199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20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Ênfase1 2" xfId="20"/>
    <cellStyle name="20% - Ênfase2 2" xfId="21"/>
    <cellStyle name="20% - Ênfase3 2" xfId="22"/>
    <cellStyle name="20% - Ênfase4 2" xfId="23"/>
    <cellStyle name="20% - Ênfase5 2" xfId="24"/>
    <cellStyle name="20% - Ênfase6 2" xfId="25"/>
    <cellStyle name="40% - Ênfase1 2" xfId="26"/>
    <cellStyle name="40% - Ênfase2 2" xfId="27"/>
    <cellStyle name="40% - Ênfase3 2" xfId="28"/>
    <cellStyle name="40% - Ênfase4 2" xfId="29"/>
    <cellStyle name="40% - Ênfase5 2" xfId="30"/>
    <cellStyle name="40% - Ênfase6 2" xfId="31"/>
    <cellStyle name="60% - Ênfase1 2" xfId="32"/>
    <cellStyle name="60% - Ênfase2 2" xfId="33"/>
    <cellStyle name="60% - Ênfase3 2" xfId="34"/>
    <cellStyle name="60% - Ênfase4 2" xfId="35"/>
    <cellStyle name="60% - Ênfase5 2" xfId="36"/>
    <cellStyle name="60% - Ênfase6 2" xfId="37"/>
    <cellStyle name="Bom 2" xfId="38"/>
    <cellStyle name="Cálculo 2" xfId="39"/>
    <cellStyle name="Cálculo 2 2" xfId="40"/>
    <cellStyle name="Cálculo 2 2 2" xfId="41"/>
    <cellStyle name="Cálculo 2 3" xfId="42"/>
    <cellStyle name="Célula de Verificação 2" xfId="43"/>
    <cellStyle name="Célula Vinculada 2" xfId="44"/>
    <cellStyle name="Debit" xfId="45"/>
    <cellStyle name="Entrada 2" xfId="46"/>
    <cellStyle name="Entrada 2 2" xfId="47"/>
    <cellStyle name="Entrada 2 2 2" xfId="48"/>
    <cellStyle name="Entrada 2 3" xfId="49"/>
    <cellStyle name="Euro" xfId="50"/>
    <cellStyle name="Incorreto 2" xfId="51"/>
    <cellStyle name="Moeda 2" xfId="52"/>
    <cellStyle name="Moeda 2 2" xfId="53"/>
    <cellStyle name="Moeda 3" xfId="54"/>
    <cellStyle name="Neutra 2" xfId="55"/>
    <cellStyle name="Normal 2" xfId="56"/>
    <cellStyle name="Normal 2 2" xfId="57"/>
    <cellStyle name="Normal 2 2 2" xfId="58"/>
    <cellStyle name="Normal 2 2 3" xfId="59"/>
    <cellStyle name="Normal 2 3" xfId="60"/>
    <cellStyle name="Normal 3" xfId="61"/>
    <cellStyle name="Normal 3 10" xfId="62"/>
    <cellStyle name="Normal 3 11" xfId="63"/>
    <cellStyle name="Normal 3 2" xfId="64"/>
    <cellStyle name="Normal 3 2 2" xfId="65"/>
    <cellStyle name="Normal 3 2 3" xfId="66"/>
    <cellStyle name="Normal 3 3" xfId="67"/>
    <cellStyle name="Normal 3 3 2" xfId="68"/>
    <cellStyle name="Normal 3 4" xfId="69"/>
    <cellStyle name="Normal 3 4 2" xfId="70"/>
    <cellStyle name="Normal 3 5" xfId="71"/>
    <cellStyle name="Normal 3 5 2" xfId="72"/>
    <cellStyle name="Normal 3 5 3" xfId="73"/>
    <cellStyle name="Normal 3 6" xfId="74"/>
    <cellStyle name="Normal 3 6 2" xfId="75"/>
    <cellStyle name="Normal 3 6 3" xfId="76"/>
    <cellStyle name="Normal 3 6 4" xfId="77"/>
    <cellStyle name="Normal 3 6 5" xfId="78"/>
    <cellStyle name="Normal 3 7" xfId="79"/>
    <cellStyle name="Normal 3 8" xfId="80"/>
    <cellStyle name="Normal 3 9" xfId="81"/>
    <cellStyle name="Normal 4" xfId="82"/>
    <cellStyle name="Normal 4 2" xfId="83"/>
    <cellStyle name="Normal 4 3" xfId="84"/>
    <cellStyle name="Normal 5" xfId="85"/>
    <cellStyle name="Normal 5 2" xfId="86"/>
    <cellStyle name="Normal 5 3" xfId="87"/>
    <cellStyle name="Normal 6" xfId="88"/>
    <cellStyle name="Normal 7" xfId="89"/>
    <cellStyle name="Normal 8" xfId="90"/>
    <cellStyle name="Normal 8 2" xfId="91"/>
    <cellStyle name="Normal 8 2 2" xfId="92"/>
    <cellStyle name="Normal 8 2 2 2" xfId="93"/>
    <cellStyle name="Normal 8 2 2 2 2" xfId="94"/>
    <cellStyle name="Normal 8 2 2 2 3" xfId="95"/>
    <cellStyle name="Normal 8 2 2 3" xfId="96"/>
    <cellStyle name="Normal 8 2 2 4" xfId="97"/>
    <cellStyle name="Normal 8 2 3" xfId="98"/>
    <cellStyle name="Normal 8 2 4" xfId="99"/>
    <cellStyle name="Normal 8 2 5" xfId="100"/>
    <cellStyle name="Normal 8 3" xfId="101"/>
    <cellStyle name="Normal 9" xfId="102"/>
    <cellStyle name="Nota 2" xfId="103"/>
    <cellStyle name="Nota 2 2" xfId="104"/>
    <cellStyle name="Nota 2 2 2" xfId="105"/>
    <cellStyle name="Nota 2 3" xfId="106"/>
    <cellStyle name="Porcentagem 2" xfId="107"/>
    <cellStyle name="Porcentagem 2 2" xfId="108"/>
    <cellStyle name="Porcentagem 2 2 2" xfId="109"/>
    <cellStyle name="Porcentagem 2 2 3" xfId="110"/>
    <cellStyle name="Porcentagem 2 2 4" xfId="111"/>
    <cellStyle name="Porcentagem 2 2 4 2" xfId="112"/>
    <cellStyle name="Porcentagem 2 2 4 2 2" xfId="113"/>
    <cellStyle name="Porcentagem 2 2 4 2 3" xfId="114"/>
    <cellStyle name="Porcentagem 2 2 5" xfId="115"/>
    <cellStyle name="Porcentagem 2 2 6" xfId="116"/>
    <cellStyle name="Porcentagem 2 2 7" xfId="117"/>
    <cellStyle name="Porcentagem 2 3" xfId="118"/>
    <cellStyle name="Porcentagem 2 4" xfId="119"/>
    <cellStyle name="Porcentagem 3" xfId="120"/>
    <cellStyle name="Porcentagem 3 2" xfId="121"/>
    <cellStyle name="Porcentagem 4" xfId="122"/>
    <cellStyle name="Porcentagem 5" xfId="123"/>
    <cellStyle name="Saída 2" xfId="124"/>
    <cellStyle name="Saída 2 2" xfId="125"/>
    <cellStyle name="Saída 2 2 2" xfId="126"/>
    <cellStyle name="Saída 2 3" xfId="127"/>
    <cellStyle name="Separador de milhares 2" xfId="128"/>
    <cellStyle name="Separador de milhares 2 2" xfId="129"/>
    <cellStyle name="Texto de Aviso 2" xfId="130"/>
    <cellStyle name="Texto Explicativo 2" xfId="131"/>
    <cellStyle name="Total 2" xfId="132"/>
    <cellStyle name="Total 2 2" xfId="133"/>
    <cellStyle name="Total 2 2 2" xfId="134"/>
    <cellStyle name="Total 2 3" xfId="135"/>
    <cellStyle name="Título 1 2" xfId="136"/>
    <cellStyle name="Título 2 2" xfId="137"/>
    <cellStyle name="Título 3 2" xfId="138"/>
    <cellStyle name="Título 4 2" xfId="139"/>
    <cellStyle name="Título 5" xfId="140"/>
    <cellStyle name="Vírgula 10" xfId="141"/>
    <cellStyle name="Vírgula 11" xfId="142"/>
    <cellStyle name="Vírgula 2" xfId="143"/>
    <cellStyle name="Vírgula 2 2" xfId="144"/>
    <cellStyle name="Vírgula 2 2 2" xfId="145"/>
    <cellStyle name="Vírgula 2 2 3" xfId="146"/>
    <cellStyle name="Vírgula 2 2 4" xfId="147"/>
    <cellStyle name="Vírgula 2 2 5" xfId="148"/>
    <cellStyle name="Vírgula 2 2 6" xfId="149"/>
    <cellStyle name="Vírgula 2 3" xfId="150"/>
    <cellStyle name="Vírgula 2 4" xfId="151"/>
    <cellStyle name="Vírgula 3" xfId="152"/>
    <cellStyle name="Vírgula 3 10" xfId="153"/>
    <cellStyle name="Vírgula 3 11" xfId="154"/>
    <cellStyle name="Vírgula 3 2" xfId="155"/>
    <cellStyle name="Vírgula 3 2 2" xfId="156"/>
    <cellStyle name="Vírgula 3 2 3" xfId="157"/>
    <cellStyle name="Vírgula 3 2 4" xfId="158"/>
    <cellStyle name="Vírgula 3 2 5" xfId="159"/>
    <cellStyle name="Vírgula 3 3" xfId="160"/>
    <cellStyle name="Vírgula 3 3 2" xfId="161"/>
    <cellStyle name="Vírgula 3 4" xfId="162"/>
    <cellStyle name="Vírgula 3 4 2" xfId="163"/>
    <cellStyle name="Vírgula 3 5" xfId="164"/>
    <cellStyle name="Vírgula 3 5 2" xfId="165"/>
    <cellStyle name="Vírgula 3 5 3" xfId="166"/>
    <cellStyle name="Vírgula 3 6" xfId="167"/>
    <cellStyle name="Vírgula 3 6 2" xfId="168"/>
    <cellStyle name="Vírgula 3 6 2 2" xfId="169"/>
    <cellStyle name="Vírgula 3 6 2 2 2" xfId="170"/>
    <cellStyle name="Vírgula 3 6 3" xfId="171"/>
    <cellStyle name="Vírgula 3 6 4" xfId="172"/>
    <cellStyle name="Vírgula 3 6 5" xfId="173"/>
    <cellStyle name="Vírgula 3 7" xfId="174"/>
    <cellStyle name="Vírgula 3 8" xfId="175"/>
    <cellStyle name="Vírgula 3 8 2" xfId="176"/>
    <cellStyle name="Vírgula 3 8 3" xfId="177"/>
    <cellStyle name="Vírgula 3 9" xfId="178"/>
    <cellStyle name="Vírgula 4" xfId="179"/>
    <cellStyle name="Vírgula 4 2" xfId="180"/>
    <cellStyle name="Vírgula 4 2 2" xfId="181"/>
    <cellStyle name="Vírgula 4 3" xfId="182"/>
    <cellStyle name="Vírgula 4 3 2" xfId="183"/>
    <cellStyle name="Vírgula 4 3 3" xfId="184"/>
    <cellStyle name="Vírgula 4 4" xfId="185"/>
    <cellStyle name="Vírgula 4 4 2" xfId="186"/>
    <cellStyle name="Vírgula 4 4 3" xfId="187"/>
    <cellStyle name="Vírgula 4 4 4" xfId="188"/>
    <cellStyle name="Vírgula 4 5" xfId="189"/>
    <cellStyle name="Vírgula 4 6" xfId="190"/>
    <cellStyle name="Vírgula 4 7" xfId="191"/>
    <cellStyle name="Vírgula 4 8" xfId="192"/>
    <cellStyle name="Vírgula 5" xfId="193"/>
    <cellStyle name="Vírgula 5 2" xfId="194"/>
    <cellStyle name="Vírgula 5 2 2" xfId="195"/>
    <cellStyle name="Vírgula 5 3" xfId="196"/>
    <cellStyle name="Vírgula 6" xfId="197"/>
    <cellStyle name="Vírgula 7" xfId="198"/>
    <cellStyle name="Vírgula 7 2" xfId="199"/>
    <cellStyle name="Vírgula 7 2 2" xfId="200"/>
    <cellStyle name="Vírgula 7 2 2 2" xfId="201"/>
    <cellStyle name="Vírgula 7 2 2 2 2" xfId="202"/>
    <cellStyle name="Vírgula 7 2 2 2 3" xfId="203"/>
    <cellStyle name="Vírgula 7 2 3" xfId="204"/>
    <cellStyle name="Vírgula 7 2 4" xfId="205"/>
    <cellStyle name="Vírgula 7 2 5" xfId="206"/>
    <cellStyle name="Vírgula 7 3" xfId="207"/>
    <cellStyle name="Vírgula 8" xfId="208"/>
    <cellStyle name="Vírgula 8 2" xfId="209"/>
    <cellStyle name="Vírgula 8 3" xfId="210"/>
    <cellStyle name="Vírgula 9" xfId="211"/>
    <cellStyle name="Ênfase1 2" xfId="212"/>
    <cellStyle name="Ênfase2 2" xfId="213"/>
    <cellStyle name="Ênfase3 2" xfId="214"/>
    <cellStyle name="Ênfase4 2" xfId="215"/>
    <cellStyle name="Ênfase5 2" xfId="216"/>
    <cellStyle name="Ênfase6 2" xfId="217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<Relationship Id="rId10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V5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" activeCellId="0" sqref="G5"/>
    </sheetView>
  </sheetViews>
  <sheetFormatPr defaultColWidth="9.33203125" defaultRowHeight="15" customHeight="true" zeroHeight="false" outlineLevelRow="0" outlineLevelCol="0"/>
  <cols>
    <col collapsed="false" customWidth="true" hidden="false" outlineLevel="0" max="1" min="1" style="1" width="4.83"/>
    <col collapsed="false" customWidth="true" hidden="false" outlineLevel="0" max="2" min="2" style="1" width="50.16"/>
    <col collapsed="false" customWidth="true" hidden="false" outlineLevel="0" max="3" min="3" style="1" width="2"/>
    <col collapsed="false" customWidth="true" hidden="false" outlineLevel="0" max="4" min="4" style="1" width="5.83"/>
    <col collapsed="false" customWidth="true" hidden="false" outlineLevel="0" max="5" min="5" style="1" width="1.5"/>
    <col collapsed="false" customWidth="true" hidden="false" outlineLevel="0" max="6" min="6" style="1" width="2"/>
    <col collapsed="false" customWidth="true" hidden="false" outlineLevel="0" max="7" min="7" style="1" width="19.83"/>
    <col collapsed="false" customWidth="true" hidden="false" outlineLevel="0" max="8" min="8" style="1" width="2"/>
    <col collapsed="false" customWidth="true" hidden="false" outlineLevel="0" max="9" min="9" style="1" width="19.83"/>
    <col collapsed="false" customWidth="true" hidden="false" outlineLevel="0" max="11" min="10" style="1" width="3.33"/>
    <col collapsed="false" customWidth="true" hidden="true" outlineLevel="0" max="12" min="12" style="1" width="12.83"/>
    <col collapsed="false" customWidth="true" hidden="true" outlineLevel="0" max="13" min="13" style="1" width="11.66"/>
    <col collapsed="false" customWidth="true" hidden="false" outlineLevel="0" max="14" min="14" style="1" width="64.16"/>
    <col collapsed="false" customWidth="true" hidden="false" outlineLevel="0" max="15" min="15" style="1" width="2"/>
    <col collapsed="false" customWidth="true" hidden="false" outlineLevel="0" max="16" min="16" style="1" width="8.5"/>
    <col collapsed="false" customWidth="true" hidden="false" outlineLevel="0" max="18" min="17" style="1" width="2"/>
    <col collapsed="false" customWidth="true" hidden="false" outlineLevel="0" max="19" min="19" style="1" width="19.83"/>
    <col collapsed="false" customWidth="true" hidden="false" outlineLevel="0" max="20" min="20" style="1" width="2"/>
    <col collapsed="false" customWidth="true" hidden="false" outlineLevel="0" max="21" min="21" style="1" width="19.83"/>
    <col collapsed="false" customWidth="true" hidden="false" outlineLevel="0" max="22" min="22" style="1" width="10.66"/>
    <col collapsed="false" customWidth="false" hidden="false" outlineLevel="0" max="16384" min="23" style="1" width="9.33"/>
  </cols>
  <sheetData>
    <row r="1" customFormat="false" ht="15" hidden="false" customHeight="true" outlineLevel="0" collapsed="false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N1" s="3"/>
      <c r="O1" s="3"/>
      <c r="P1" s="3"/>
      <c r="Q1" s="3"/>
      <c r="R1" s="3"/>
      <c r="S1" s="3"/>
      <c r="T1" s="3"/>
      <c r="U1" s="3"/>
    </row>
    <row r="2" customFormat="false" ht="15" hidden="false" customHeight="true" outlineLevel="0" collapsed="false">
      <c r="A2" s="2"/>
      <c r="B2" s="3" t="s">
        <v>1</v>
      </c>
      <c r="C2" s="2"/>
      <c r="D2" s="2"/>
      <c r="E2" s="2"/>
      <c r="F2" s="2"/>
      <c r="G2" s="2"/>
      <c r="H2" s="2"/>
      <c r="I2" s="2"/>
      <c r="J2" s="2"/>
      <c r="N2" s="3"/>
      <c r="O2" s="3"/>
      <c r="P2" s="3"/>
      <c r="Q2" s="3"/>
      <c r="R2" s="3"/>
      <c r="S2" s="3"/>
      <c r="T2" s="3"/>
      <c r="U2" s="3"/>
    </row>
    <row r="3" customFormat="false" ht="15" hidden="false" customHeight="true" outlineLevel="0" collapsed="false">
      <c r="A3" s="2"/>
      <c r="B3" s="3" t="s">
        <v>2</v>
      </c>
      <c r="C3" s="2"/>
      <c r="D3" s="2"/>
      <c r="E3" s="2"/>
      <c r="F3" s="2"/>
      <c r="G3" s="2"/>
      <c r="H3" s="2"/>
      <c r="I3" s="2"/>
      <c r="J3" s="2"/>
      <c r="N3" s="3"/>
      <c r="O3" s="3"/>
      <c r="P3" s="3"/>
      <c r="Q3" s="3"/>
      <c r="R3" s="3"/>
      <c r="S3" s="3"/>
      <c r="T3" s="3"/>
      <c r="U3" s="3"/>
    </row>
    <row r="4" customFormat="false" ht="15" hidden="false" customHeight="true" outlineLevel="0" collapsed="false">
      <c r="A4" s="2"/>
      <c r="B4" s="3" t="s">
        <v>3</v>
      </c>
      <c r="C4" s="2"/>
      <c r="D4" s="2"/>
      <c r="E4" s="2"/>
      <c r="F4" s="2"/>
      <c r="G4" s="2"/>
      <c r="H4" s="2"/>
      <c r="I4" s="2"/>
      <c r="J4" s="2"/>
      <c r="N4" s="3"/>
      <c r="O4" s="3"/>
      <c r="P4" s="3"/>
      <c r="Q4" s="3"/>
      <c r="R4" s="3"/>
      <c r="S4" s="3"/>
      <c r="T4" s="3"/>
      <c r="U4" s="3"/>
    </row>
    <row r="5" customFormat="false" ht="16.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N5" s="3"/>
      <c r="O5" s="3"/>
      <c r="P5" s="3"/>
      <c r="Q5" s="3"/>
      <c r="R5" s="3"/>
      <c r="S5" s="3"/>
      <c r="T5" s="3"/>
      <c r="U5" s="3"/>
    </row>
    <row r="6" customFormat="false" ht="9.75" hidden="false" customHeight="true" outlineLevel="0" collapsed="false">
      <c r="B6" s="4"/>
      <c r="C6" s="5"/>
      <c r="D6" s="4"/>
      <c r="E6" s="5"/>
      <c r="F6" s="5"/>
      <c r="G6" s="4"/>
      <c r="H6" s="4"/>
      <c r="I6" s="4"/>
      <c r="N6" s="6"/>
      <c r="O6" s="7"/>
      <c r="P6" s="6"/>
      <c r="Q6" s="7"/>
      <c r="R6" s="7"/>
      <c r="S6" s="6"/>
      <c r="T6" s="6"/>
      <c r="U6" s="6"/>
    </row>
    <row r="7" customFormat="false" ht="16.5" hidden="false" customHeight="true" outlineLevel="0" collapsed="false">
      <c r="B7" s="8" t="s">
        <v>4</v>
      </c>
      <c r="C7" s="5"/>
      <c r="D7" s="9" t="s">
        <v>5</v>
      </c>
      <c r="E7" s="5"/>
      <c r="F7" s="5"/>
      <c r="G7" s="10" t="n">
        <v>46112</v>
      </c>
      <c r="H7" s="5"/>
      <c r="I7" s="11" t="n">
        <v>46022</v>
      </c>
      <c r="N7" s="8" t="s">
        <v>6</v>
      </c>
      <c r="O7" s="12"/>
      <c r="P7" s="13" t="s">
        <v>5</v>
      </c>
      <c r="Q7" s="12"/>
      <c r="R7" s="5"/>
      <c r="S7" s="10" t="n">
        <v>46112</v>
      </c>
      <c r="T7" s="5"/>
      <c r="U7" s="11" t="n">
        <v>46022</v>
      </c>
    </row>
    <row r="8" customFormat="false" ht="15" hidden="false" customHeight="false" outlineLevel="0" collapsed="false">
      <c r="B8" s="8"/>
      <c r="C8" s="14"/>
      <c r="D8" s="9"/>
      <c r="E8" s="14"/>
      <c r="F8" s="14"/>
      <c r="G8" s="10"/>
      <c r="H8" s="15"/>
      <c r="I8" s="11"/>
      <c r="N8" s="8"/>
      <c r="O8" s="14"/>
      <c r="P8" s="13"/>
      <c r="Q8" s="16"/>
      <c r="R8" s="14"/>
      <c r="S8" s="10"/>
      <c r="T8" s="15"/>
      <c r="U8" s="11"/>
    </row>
    <row r="9" customFormat="false" ht="15" hidden="false" customHeight="false" outlineLevel="0" collapsed="false">
      <c r="B9" s="17" t="s">
        <v>7</v>
      </c>
      <c r="C9" s="18"/>
      <c r="D9" s="19"/>
      <c r="E9" s="18"/>
      <c r="F9" s="20"/>
      <c r="G9" s="21"/>
      <c r="H9" s="22"/>
      <c r="I9" s="23"/>
      <c r="N9" s="17" t="s">
        <v>7</v>
      </c>
      <c r="O9" s="18"/>
      <c r="P9" s="19"/>
      <c r="Q9" s="19"/>
      <c r="R9" s="24"/>
      <c r="S9" s="21"/>
      <c r="T9" s="22"/>
      <c r="U9" s="23"/>
    </row>
    <row r="10" customFormat="false" ht="15" hidden="false" customHeight="false" outlineLevel="0" collapsed="false">
      <c r="B10" s="25" t="s">
        <v>8</v>
      </c>
      <c r="C10" s="18"/>
      <c r="D10" s="19" t="n">
        <v>4</v>
      </c>
      <c r="E10" s="18"/>
      <c r="F10" s="18"/>
      <c r="G10" s="26" t="n">
        <v>225413</v>
      </c>
      <c r="H10" s="27"/>
      <c r="I10" s="26" t="n">
        <v>221087</v>
      </c>
      <c r="N10" s="25" t="s">
        <v>9</v>
      </c>
      <c r="O10" s="18"/>
      <c r="P10" s="19" t="n">
        <v>11</v>
      </c>
      <c r="Q10" s="19"/>
      <c r="S10" s="28" t="n">
        <v>2044</v>
      </c>
      <c r="T10" s="29"/>
      <c r="U10" s="28" t="n">
        <v>2171</v>
      </c>
    </row>
    <row r="11" customFormat="false" ht="15" hidden="false" customHeight="false" outlineLevel="0" collapsed="false">
      <c r="B11" s="25" t="s">
        <v>10</v>
      </c>
      <c r="C11" s="18"/>
      <c r="D11" s="19" t="n">
        <v>5</v>
      </c>
      <c r="E11" s="18"/>
      <c r="F11" s="18"/>
      <c r="G11" s="26" t="n">
        <v>40291</v>
      </c>
      <c r="H11" s="27"/>
      <c r="I11" s="26" t="n">
        <v>41007</v>
      </c>
      <c r="N11" s="25" t="s">
        <v>11</v>
      </c>
      <c r="O11" s="18"/>
      <c r="P11" s="19" t="n">
        <v>12</v>
      </c>
      <c r="Q11" s="19"/>
      <c r="S11" s="28" t="n">
        <v>3324</v>
      </c>
      <c r="T11" s="29"/>
      <c r="U11" s="28" t="n">
        <v>3149</v>
      </c>
    </row>
    <row r="12" customFormat="false" ht="15" hidden="false" customHeight="false" outlineLevel="0" collapsed="false">
      <c r="B12" s="25" t="s">
        <v>12</v>
      </c>
      <c r="C12" s="18"/>
      <c r="D12" s="19" t="n">
        <v>6</v>
      </c>
      <c r="E12" s="18"/>
      <c r="F12" s="18"/>
      <c r="G12" s="26" t="n">
        <v>2102</v>
      </c>
      <c r="H12" s="27"/>
      <c r="I12" s="26" t="n">
        <v>1697</v>
      </c>
      <c r="N12" s="25" t="s">
        <v>13</v>
      </c>
      <c r="O12" s="18"/>
      <c r="P12" s="19" t="n">
        <v>13</v>
      </c>
      <c r="Q12" s="19"/>
      <c r="S12" s="28" t="n">
        <v>21170</v>
      </c>
      <c r="T12" s="29"/>
      <c r="U12" s="28" t="n">
        <v>27976</v>
      </c>
    </row>
    <row r="13" customFormat="false" ht="15" hidden="false" customHeight="false" outlineLevel="0" collapsed="false">
      <c r="B13" s="25" t="s">
        <v>14</v>
      </c>
      <c r="C13" s="18"/>
      <c r="D13" s="19" t="n">
        <v>7</v>
      </c>
      <c r="E13" s="18"/>
      <c r="F13" s="18"/>
      <c r="G13" s="26" t="n">
        <v>9634</v>
      </c>
      <c r="H13" s="27"/>
      <c r="I13" s="26" t="n">
        <v>10382</v>
      </c>
      <c r="N13" s="25" t="s">
        <v>15</v>
      </c>
      <c r="O13" s="18"/>
      <c r="P13" s="19" t="n">
        <v>14</v>
      </c>
      <c r="Q13" s="19"/>
      <c r="S13" s="28" t="n">
        <v>2408</v>
      </c>
      <c r="T13" s="29"/>
      <c r="U13" s="28" t="n">
        <v>2664</v>
      </c>
      <c r="V13" s="30"/>
    </row>
    <row r="14" customFormat="false" ht="15" hidden="false" customHeight="false" outlineLevel="0" collapsed="false">
      <c r="B14" s="25" t="s">
        <v>16</v>
      </c>
      <c r="C14" s="18"/>
      <c r="D14" s="19"/>
      <c r="E14" s="18"/>
      <c r="F14" s="18"/>
      <c r="G14" s="26" t="n">
        <v>3</v>
      </c>
      <c r="H14" s="27"/>
      <c r="I14" s="26" t="n">
        <v>11</v>
      </c>
      <c r="N14" s="25" t="s">
        <v>17</v>
      </c>
      <c r="P14" s="31" t="n">
        <v>15</v>
      </c>
      <c r="S14" s="28" t="n">
        <v>80466</v>
      </c>
      <c r="T14" s="29"/>
      <c r="U14" s="28" t="n">
        <v>81296</v>
      </c>
    </row>
    <row r="15" customFormat="false" ht="15" hidden="false" customHeight="false" outlineLevel="0" collapsed="false">
      <c r="B15" s="25" t="s">
        <v>18</v>
      </c>
      <c r="C15" s="18"/>
      <c r="D15" s="19" t="n">
        <v>8</v>
      </c>
      <c r="E15" s="18"/>
      <c r="F15" s="18"/>
      <c r="G15" s="26" t="n">
        <v>2152</v>
      </c>
      <c r="H15" s="27"/>
      <c r="I15" s="26" t="n">
        <v>1830</v>
      </c>
    </row>
    <row r="16" customFormat="false" ht="15" hidden="false" customHeight="false" outlineLevel="0" collapsed="false">
      <c r="S16" s="29"/>
      <c r="T16" s="29"/>
      <c r="U16" s="29"/>
    </row>
    <row r="17" customFormat="false" ht="15" hidden="false" customHeight="false" outlineLevel="0" collapsed="false">
      <c r="B17" s="32" t="s">
        <v>19</v>
      </c>
      <c r="C17" s="18"/>
      <c r="D17" s="19"/>
      <c r="E17" s="18"/>
      <c r="F17" s="17"/>
      <c r="G17" s="33" t="n">
        <f aca="false">G10+G11+G12+G13+G14+G15</f>
        <v>279595</v>
      </c>
      <c r="H17" s="27"/>
      <c r="I17" s="33" t="n">
        <f aca="false">I10+I11+I12+I13+I14+I15</f>
        <v>276014</v>
      </c>
      <c r="N17" s="32" t="s">
        <v>20</v>
      </c>
      <c r="O17" s="18"/>
      <c r="P17" s="19"/>
      <c r="Q17" s="19"/>
      <c r="R17" s="34"/>
      <c r="S17" s="33" t="n">
        <f aca="false">SUM(S10:S14)</f>
        <v>109412</v>
      </c>
      <c r="T17" s="29"/>
      <c r="U17" s="33" t="n">
        <f aca="false">SUM(U10:U14)</f>
        <v>117256</v>
      </c>
    </row>
    <row r="18" customFormat="false" ht="15" hidden="false" customHeight="false" outlineLevel="0" collapsed="false">
      <c r="B18" s="35"/>
      <c r="C18" s="18"/>
      <c r="D18" s="19"/>
      <c r="E18" s="18"/>
      <c r="F18" s="18"/>
      <c r="G18" s="27"/>
      <c r="H18" s="27"/>
      <c r="I18" s="27"/>
      <c r="L18" s="1" t="s">
        <v>21</v>
      </c>
      <c r="M18" s="1" t="n">
        <v>1117151</v>
      </c>
    </row>
    <row r="19" customFormat="false" ht="15" hidden="false" customHeight="false" outlineLevel="0" collapsed="false">
      <c r="B19" s="17" t="s">
        <v>22</v>
      </c>
      <c r="D19" s="31"/>
      <c r="G19" s="27"/>
      <c r="H19" s="36"/>
      <c r="I19" s="36"/>
      <c r="M19" s="1" t="n">
        <v>5819666.74</v>
      </c>
      <c r="N19" s="17" t="s">
        <v>22</v>
      </c>
      <c r="O19" s="18"/>
      <c r="P19" s="19"/>
      <c r="Q19" s="19"/>
      <c r="S19" s="28"/>
      <c r="T19" s="29"/>
      <c r="U19" s="28"/>
    </row>
    <row r="20" customFormat="false" ht="15" hidden="false" customHeight="false" outlineLevel="0" collapsed="false">
      <c r="B20" s="25" t="s">
        <v>23</v>
      </c>
      <c r="D20" s="31"/>
      <c r="G20" s="37" t="n">
        <f aca="false">SUM(G21:G23)</f>
        <v>135636</v>
      </c>
      <c r="H20" s="27"/>
      <c r="I20" s="37" t="n">
        <f aca="false">SUM(I21:I23)</f>
        <v>132308</v>
      </c>
      <c r="N20" s="25" t="s">
        <v>13</v>
      </c>
      <c r="O20" s="18"/>
      <c r="P20" s="19" t="n">
        <v>13</v>
      </c>
      <c r="Q20" s="19"/>
      <c r="S20" s="28" t="n">
        <v>90945</v>
      </c>
      <c r="T20" s="29"/>
      <c r="U20" s="28" t="n">
        <v>92532</v>
      </c>
    </row>
    <row r="21" customFormat="false" ht="15" hidden="false" customHeight="false" outlineLevel="0" collapsed="false">
      <c r="B21" s="38" t="s">
        <v>10</v>
      </c>
      <c r="D21" s="31" t="n">
        <v>5</v>
      </c>
      <c r="G21" s="26" t="n">
        <v>107950</v>
      </c>
      <c r="I21" s="28" t="n">
        <v>106700</v>
      </c>
      <c r="N21" s="25" t="s">
        <v>24</v>
      </c>
      <c r="O21" s="18"/>
      <c r="P21" s="19" t="n">
        <v>16</v>
      </c>
      <c r="Q21" s="19"/>
      <c r="S21" s="28" t="n">
        <v>31031</v>
      </c>
      <c r="T21" s="29"/>
      <c r="U21" s="28" t="n">
        <v>35017</v>
      </c>
      <c r="V21" s="30"/>
    </row>
    <row r="22" customFormat="false" ht="15" hidden="false" customHeight="false" outlineLevel="0" collapsed="false">
      <c r="B22" s="38" t="s">
        <v>14</v>
      </c>
      <c r="D22" s="31" t="n">
        <v>7</v>
      </c>
      <c r="G22" s="26" t="n">
        <v>4742</v>
      </c>
      <c r="I22" s="28" t="n">
        <v>4742</v>
      </c>
      <c r="N22" s="25" t="s">
        <v>25</v>
      </c>
      <c r="P22" s="31" t="n">
        <v>17</v>
      </c>
      <c r="S22" s="29" t="n">
        <v>5433</v>
      </c>
      <c r="U22" s="29" t="n">
        <v>5433</v>
      </c>
    </row>
    <row r="23" customFormat="false" ht="15" hidden="false" customHeight="false" outlineLevel="0" collapsed="false">
      <c r="B23" s="38" t="s">
        <v>26</v>
      </c>
      <c r="D23" s="19" t="n">
        <v>9</v>
      </c>
      <c r="G23" s="26" t="n">
        <v>22944</v>
      </c>
      <c r="H23" s="27"/>
      <c r="I23" s="28" t="n">
        <v>20866</v>
      </c>
      <c r="N23" s="25" t="s">
        <v>27</v>
      </c>
      <c r="O23" s="18"/>
      <c r="P23" s="19" t="s">
        <v>28</v>
      </c>
      <c r="Q23" s="19"/>
      <c r="S23" s="28" t="n">
        <v>5347</v>
      </c>
      <c r="T23" s="29"/>
      <c r="U23" s="28" t="n">
        <v>5194</v>
      </c>
    </row>
    <row r="24" customFormat="false" ht="15" hidden="false" customHeight="false" outlineLevel="0" collapsed="false">
      <c r="B24" s="25" t="s">
        <v>29</v>
      </c>
      <c r="D24" s="31"/>
      <c r="G24" s="28" t="n">
        <v>30</v>
      </c>
      <c r="H24" s="27"/>
      <c r="I24" s="28" t="n">
        <v>30</v>
      </c>
      <c r="N24" s="25" t="s">
        <v>17</v>
      </c>
      <c r="O24" s="18"/>
      <c r="P24" s="19" t="n">
        <v>15</v>
      </c>
      <c r="Q24" s="19"/>
      <c r="S24" s="28" t="n">
        <v>145727</v>
      </c>
      <c r="T24" s="29"/>
      <c r="U24" s="28" t="n">
        <v>145882</v>
      </c>
    </row>
    <row r="25" customFormat="false" ht="15" hidden="false" customHeight="false" outlineLevel="0" collapsed="false">
      <c r="B25" s="25" t="s">
        <v>30</v>
      </c>
      <c r="D25" s="31" t="n">
        <v>10</v>
      </c>
      <c r="G25" s="28" t="n">
        <v>175145</v>
      </c>
      <c r="H25" s="27"/>
      <c r="I25" s="28" t="n">
        <v>175729</v>
      </c>
    </row>
    <row r="26" customFormat="false" ht="15" hidden="false" customHeight="false" outlineLevel="0" collapsed="false">
      <c r="B26" s="25" t="s">
        <v>31</v>
      </c>
      <c r="D26" s="31"/>
      <c r="G26" s="28" t="n">
        <v>0</v>
      </c>
      <c r="H26" s="27"/>
      <c r="I26" s="28" t="n">
        <v>9</v>
      </c>
      <c r="N26" s="32" t="s">
        <v>32</v>
      </c>
      <c r="O26" s="18"/>
      <c r="P26" s="19"/>
      <c r="Q26" s="19"/>
      <c r="S26" s="33" t="n">
        <f aca="false">SUM(S20:S24)</f>
        <v>278483</v>
      </c>
      <c r="T26" s="29"/>
      <c r="U26" s="33" t="n">
        <f aca="false">SUM(U20:U24)</f>
        <v>284058</v>
      </c>
    </row>
    <row r="28" customFormat="false" ht="15" hidden="false" customHeight="false" outlineLevel="0" collapsed="false">
      <c r="N28" s="17" t="s">
        <v>33</v>
      </c>
      <c r="P28" s="19"/>
      <c r="Q28" s="19"/>
      <c r="S28" s="28"/>
      <c r="T28" s="29"/>
      <c r="U28" s="28"/>
    </row>
    <row r="29" customFormat="false" ht="15" hidden="false" customHeight="false" outlineLevel="0" collapsed="false">
      <c r="N29" s="25" t="s">
        <v>34</v>
      </c>
      <c r="P29" s="19" t="n">
        <v>18</v>
      </c>
      <c r="Q29" s="19"/>
      <c r="S29" s="28" t="n">
        <v>490932</v>
      </c>
      <c r="T29" s="29"/>
      <c r="U29" s="28" t="n">
        <v>490932</v>
      </c>
    </row>
    <row r="30" customFormat="false" ht="15" hidden="false" customHeight="false" outlineLevel="0" collapsed="false">
      <c r="D30" s="31"/>
      <c r="G30" s="39"/>
      <c r="H30" s="27"/>
      <c r="I30" s="39"/>
      <c r="N30" s="25" t="s">
        <v>35</v>
      </c>
      <c r="P30" s="31" t="n">
        <v>21</v>
      </c>
      <c r="S30" s="28" t="n">
        <v>53634</v>
      </c>
      <c r="T30" s="29"/>
      <c r="U30" s="28" t="n">
        <v>53447</v>
      </c>
    </row>
    <row r="31" customFormat="false" ht="15" hidden="false" customHeight="false" outlineLevel="0" collapsed="false">
      <c r="N31" s="25" t="s">
        <v>36</v>
      </c>
      <c r="P31" s="31" t="s">
        <v>37</v>
      </c>
      <c r="S31" s="28" t="n">
        <v>88013</v>
      </c>
      <c r="T31" s="29"/>
      <c r="U31" s="28" t="n">
        <v>88013</v>
      </c>
    </row>
    <row r="32" customFormat="false" ht="15" hidden="false" customHeight="false" outlineLevel="0" collapsed="false">
      <c r="N32" s="25" t="s">
        <v>38</v>
      </c>
      <c r="P32" s="19" t="n">
        <v>20</v>
      </c>
      <c r="Q32" s="19"/>
      <c r="S32" s="40" t="n">
        <v>-430067</v>
      </c>
      <c r="T32" s="41"/>
      <c r="U32" s="40" t="n">
        <v>-449616</v>
      </c>
    </row>
    <row r="33" customFormat="false" ht="15" hidden="false" customHeight="false" outlineLevel="0" collapsed="false">
      <c r="J33" s="30"/>
      <c r="M33" s="30"/>
      <c r="V33" s="42"/>
    </row>
    <row r="34" customFormat="false" ht="15" hidden="false" customHeight="false" outlineLevel="0" collapsed="false">
      <c r="B34" s="32" t="s">
        <v>39</v>
      </c>
      <c r="C34" s="18"/>
      <c r="D34" s="19"/>
      <c r="E34" s="18"/>
      <c r="G34" s="33" t="n">
        <f aca="false">G20+G24+G25+G26</f>
        <v>310811</v>
      </c>
      <c r="H34" s="27"/>
      <c r="I34" s="33" t="n">
        <f aca="false">I20+I24+I25+I26</f>
        <v>308076</v>
      </c>
      <c r="M34" s="30"/>
      <c r="N34" s="32" t="s">
        <v>40</v>
      </c>
      <c r="O34" s="18"/>
      <c r="P34" s="19"/>
      <c r="Q34" s="19"/>
      <c r="S34" s="43" t="n">
        <f aca="false">SUM(S29:S32)-1</f>
        <v>202511</v>
      </c>
      <c r="T34" s="41"/>
      <c r="U34" s="43" t="n">
        <f aca="false">SUM(U29:U32)</f>
        <v>182776</v>
      </c>
      <c r="V34" s="42"/>
    </row>
    <row r="35" customFormat="false" ht="15" hidden="false" customHeight="false" outlineLevel="0" collapsed="false">
      <c r="D35" s="31"/>
      <c r="G35" s="27"/>
      <c r="H35" s="27"/>
      <c r="I35" s="27"/>
      <c r="N35" s="44"/>
      <c r="P35" s="31"/>
      <c r="Q35" s="31"/>
      <c r="S35" s="28"/>
      <c r="T35" s="29"/>
      <c r="U35" s="28"/>
    </row>
    <row r="36" customFormat="false" ht="15" hidden="false" customHeight="false" outlineLevel="0" collapsed="false">
      <c r="B36" s="45" t="s">
        <v>41</v>
      </c>
      <c r="D36" s="46"/>
      <c r="G36" s="33" t="n">
        <f aca="false">G34+G17</f>
        <v>590406</v>
      </c>
      <c r="H36" s="27"/>
      <c r="I36" s="33" t="n">
        <f aca="false">I34+I17</f>
        <v>584090</v>
      </c>
      <c r="N36" s="45" t="s">
        <v>42</v>
      </c>
      <c r="P36" s="46"/>
      <c r="Q36" s="46"/>
      <c r="S36" s="33" t="n">
        <f aca="false">S17+S26+S34</f>
        <v>590406</v>
      </c>
      <c r="T36" s="47"/>
      <c r="U36" s="33" t="n">
        <f aca="false">U17+U26+U34</f>
        <v>584090</v>
      </c>
    </row>
    <row r="37" customFormat="false" ht="15" hidden="false" customHeight="false" outlineLevel="0" collapsed="false">
      <c r="B37" s="48" t="s">
        <v>43</v>
      </c>
      <c r="C37" s="18"/>
      <c r="D37" s="49"/>
      <c r="E37" s="18"/>
      <c r="N37" s="48" t="s">
        <v>43</v>
      </c>
      <c r="P37" s="46"/>
      <c r="Q37" s="46"/>
      <c r="S37" s="39"/>
      <c r="T37" s="50"/>
      <c r="U37" s="39"/>
    </row>
    <row r="38" customFormat="false" ht="15" hidden="false" customHeight="false" outlineLevel="0" collapsed="false">
      <c r="O38" s="18"/>
      <c r="P38" s="49"/>
      <c r="Q38" s="49"/>
      <c r="R38" s="51"/>
      <c r="S38" s="52" t="n">
        <f aca="false">G36-S36</f>
        <v>0</v>
      </c>
      <c r="T38" s="51"/>
      <c r="U38" s="52" t="n">
        <f aca="false">I36-U36</f>
        <v>0</v>
      </c>
    </row>
    <row r="40" customFormat="false" ht="15" hidden="false" customHeight="false" outlineLevel="0" collapsed="false">
      <c r="G40" s="51"/>
      <c r="S40" s="42"/>
    </row>
    <row r="41" customFormat="false" ht="15" hidden="false" customHeight="false" outlineLevel="0" collapsed="false">
      <c r="G41" s="51"/>
      <c r="S41" s="42"/>
    </row>
    <row r="42" s="53" customFormat="true" ht="15.75" hidden="false" customHeight="false" outlineLevel="0" collapsed="false">
      <c r="G42" s="54"/>
      <c r="N42" s="1"/>
      <c r="O42" s="1"/>
      <c r="P42" s="1"/>
      <c r="Q42" s="1"/>
      <c r="R42" s="1"/>
      <c r="S42" s="1"/>
      <c r="T42" s="1"/>
      <c r="U42" s="1"/>
    </row>
    <row r="43" s="53" customFormat="true" ht="15" hidden="false" customHeight="true" outlineLevel="0" collapsed="false">
      <c r="B43" s="55"/>
      <c r="C43" s="56"/>
      <c r="D43" s="57"/>
      <c r="E43" s="57"/>
      <c r="F43" s="56"/>
      <c r="G43" s="58"/>
      <c r="H43" s="56"/>
      <c r="I43" s="55"/>
    </row>
    <row r="44" s="53" customFormat="true" ht="15" hidden="false" customHeight="true" outlineLevel="0" collapsed="false">
      <c r="B44" s="55"/>
      <c r="C44" s="56"/>
      <c r="D44" s="57"/>
      <c r="E44" s="57"/>
      <c r="F44" s="56"/>
      <c r="G44" s="58"/>
      <c r="H44" s="56"/>
      <c r="I44" s="55"/>
      <c r="N44" s="55"/>
      <c r="O44" s="56"/>
      <c r="P44" s="57"/>
      <c r="Q44" s="57"/>
      <c r="R44" s="56"/>
      <c r="S44" s="55"/>
      <c r="T44" s="56"/>
      <c r="U44" s="55"/>
    </row>
    <row r="45" s="53" customFormat="true" ht="15" hidden="false" customHeight="true" outlineLevel="0" collapsed="false">
      <c r="B45" s="55"/>
      <c r="C45" s="56"/>
      <c r="D45" s="57"/>
      <c r="E45" s="57"/>
      <c r="F45" s="56"/>
      <c r="G45" s="58"/>
      <c r="H45" s="56"/>
      <c r="I45" s="55"/>
      <c r="N45" s="55"/>
      <c r="O45" s="56"/>
      <c r="P45" s="57"/>
      <c r="Q45" s="57"/>
      <c r="R45" s="56"/>
      <c r="S45" s="55"/>
      <c r="T45" s="56"/>
      <c r="U45" s="55"/>
    </row>
    <row r="46" s="53" customFormat="true" ht="15" hidden="false" customHeight="true" outlineLevel="0" collapsed="false">
      <c r="B46" s="56"/>
      <c r="C46" s="56"/>
      <c r="D46" s="57"/>
      <c r="E46" s="57"/>
      <c r="F46" s="56"/>
      <c r="G46" s="59"/>
      <c r="H46" s="56"/>
      <c r="I46" s="60"/>
      <c r="N46" s="55"/>
      <c r="O46" s="56"/>
      <c r="P46" s="57"/>
      <c r="Q46" s="57"/>
      <c r="R46" s="56"/>
      <c r="S46" s="55"/>
      <c r="T46" s="56"/>
      <c r="U46" s="55"/>
    </row>
    <row r="47" s="53" customFormat="true" ht="15" hidden="false" customHeight="true" outlineLevel="0" collapsed="false">
      <c r="B47" s="61"/>
      <c r="C47" s="61"/>
      <c r="D47" s="57"/>
      <c r="E47" s="57"/>
      <c r="F47" s="57"/>
      <c r="G47" s="61"/>
      <c r="H47" s="57"/>
      <c r="I47" s="61"/>
      <c r="N47" s="56"/>
      <c r="O47" s="56"/>
      <c r="P47" s="57"/>
      <c r="Q47" s="57"/>
      <c r="R47" s="56"/>
      <c r="S47" s="56"/>
      <c r="T47" s="56"/>
      <c r="U47" s="56"/>
    </row>
    <row r="48" s="53" customFormat="true" ht="15" hidden="false" customHeight="true" outlineLevel="0" collapsed="false">
      <c r="B48" s="57"/>
      <c r="C48" s="57"/>
      <c r="D48" s="57"/>
      <c r="E48" s="57"/>
      <c r="F48" s="57"/>
      <c r="G48" s="57"/>
      <c r="H48" s="57"/>
      <c r="I48" s="57"/>
      <c r="N48" s="61"/>
      <c r="O48" s="61"/>
      <c r="P48" s="57"/>
      <c r="Q48" s="57"/>
      <c r="R48" s="57"/>
      <c r="S48" s="61"/>
      <c r="T48" s="57"/>
      <c r="U48" s="61"/>
    </row>
    <row r="49" customFormat="false" ht="15" hidden="false" customHeight="true" outlineLevel="0" collapsed="false">
      <c r="B49" s="57"/>
      <c r="C49" s="56"/>
      <c r="D49" s="57"/>
      <c r="E49" s="57"/>
      <c r="F49" s="57"/>
      <c r="G49" s="61"/>
      <c r="H49" s="57"/>
      <c r="I49" s="61"/>
      <c r="N49" s="57"/>
      <c r="O49" s="57"/>
      <c r="P49" s="57"/>
      <c r="Q49" s="57"/>
      <c r="R49" s="57"/>
      <c r="S49" s="57"/>
      <c r="T49" s="57"/>
      <c r="U49" s="57"/>
    </row>
    <row r="50" customFormat="false" ht="15" hidden="false" customHeight="true" outlineLevel="0" collapsed="false">
      <c r="B50" s="57"/>
      <c r="C50" s="56"/>
      <c r="D50" s="57"/>
      <c r="E50" s="57"/>
      <c r="F50" s="57"/>
      <c r="G50" s="62"/>
      <c r="H50" s="57"/>
      <c r="I50" s="61"/>
      <c r="N50" s="57"/>
      <c r="O50" s="56"/>
      <c r="P50" s="57"/>
      <c r="Q50" s="57"/>
      <c r="R50" s="57"/>
      <c r="S50" s="61"/>
      <c r="T50" s="57"/>
      <c r="U50" s="61"/>
    </row>
    <row r="51" customFormat="false" ht="15" hidden="false" customHeight="true" outlineLevel="0" collapsed="false">
      <c r="B51" s="57"/>
      <c r="C51" s="56"/>
      <c r="D51" s="57"/>
      <c r="E51" s="57"/>
      <c r="F51" s="57"/>
      <c r="G51" s="57"/>
      <c r="H51" s="57"/>
      <c r="I51" s="57"/>
      <c r="N51" s="57"/>
      <c r="O51" s="56"/>
      <c r="P51" s="57"/>
      <c r="Q51" s="57"/>
      <c r="R51" s="57"/>
      <c r="S51" s="61"/>
      <c r="T51" s="57"/>
      <c r="U51" s="61"/>
    </row>
    <row r="52" customFormat="false" ht="15" hidden="false" customHeight="true" outlineLevel="0" collapsed="false">
      <c r="N52" s="57"/>
      <c r="O52" s="56"/>
      <c r="P52" s="57"/>
      <c r="Q52" s="57"/>
      <c r="R52" s="57"/>
      <c r="S52" s="57"/>
      <c r="T52" s="57"/>
      <c r="U52" s="57"/>
    </row>
  </sheetData>
  <mergeCells count="8">
    <mergeCell ref="B7:B8"/>
    <mergeCell ref="D7:D8"/>
    <mergeCell ref="G7:G8"/>
    <mergeCell ref="I7:I8"/>
    <mergeCell ref="N7:N8"/>
    <mergeCell ref="P7:P8"/>
    <mergeCell ref="S7:S8"/>
    <mergeCell ref="U7:U8"/>
  </mergeCells>
  <printOptions headings="false" gridLines="false" gridLinesSet="true" horizontalCentered="true" verticalCentered="false"/>
  <pageMargins left="0.511805555555556" right="0.511805555555556" top="0.39375" bottom="0.39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S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33203125" defaultRowHeight="15" customHeight="true" zeroHeight="false" outlineLevelRow="0" outlineLevelCol="0"/>
  <cols>
    <col collapsed="false" customWidth="false" hidden="false" outlineLevel="0" max="1" min="1" style="1" width="9.33"/>
    <col collapsed="false" customWidth="true" hidden="false" outlineLevel="0" max="2" min="2" style="1" width="67.66"/>
    <col collapsed="false" customWidth="true" hidden="false" outlineLevel="0" max="3" min="3" style="1" width="2"/>
    <col collapsed="false" customWidth="true" hidden="false" outlineLevel="0" max="4" min="4" style="1" width="8.66"/>
    <col collapsed="false" customWidth="true" hidden="false" outlineLevel="0" max="5" min="5" style="1" width="3.5"/>
    <col collapsed="false" customWidth="true" hidden="false" outlineLevel="0" max="6" min="6" style="1" width="18.83"/>
    <col collapsed="false" customWidth="true" hidden="false" outlineLevel="0" max="7" min="7" style="1" width="2.83"/>
    <col collapsed="false" customWidth="true" hidden="false" outlineLevel="0" max="8" min="8" style="1" width="18.83"/>
    <col collapsed="false" customWidth="true" hidden="false" outlineLevel="0" max="9" min="9" style="1" width="2.83"/>
    <col collapsed="false" customWidth="true" hidden="false" outlineLevel="0" max="10" min="10" style="63" width="2.83"/>
    <col collapsed="false" customWidth="true" hidden="false" outlineLevel="0" max="11" min="11" style="1" width="27.66"/>
    <col collapsed="false" customWidth="true" hidden="false" outlineLevel="0" max="14" min="12" style="1" width="12.83"/>
    <col collapsed="false" customWidth="true" hidden="false" outlineLevel="0" max="15" min="15" style="1" width="12.5"/>
    <col collapsed="false" customWidth="true" hidden="false" outlineLevel="0" max="16" min="16" style="1" width="16.16"/>
    <col collapsed="false" customWidth="false" hidden="false" outlineLevel="0" max="17" min="17" style="1" width="9.33"/>
    <col collapsed="false" customWidth="true" hidden="false" outlineLevel="0" max="18" min="18" style="1" width="15.16"/>
    <col collapsed="false" customWidth="false" hidden="false" outlineLevel="0" max="16384" min="19" style="1" width="9.33"/>
  </cols>
  <sheetData>
    <row r="1" customFormat="false" ht="15" hidden="false" customHeight="true" outlineLevel="0" collapsed="false">
      <c r="A1" s="64"/>
      <c r="B1" s="3" t="s">
        <v>0</v>
      </c>
      <c r="C1" s="64"/>
      <c r="D1" s="64"/>
      <c r="E1" s="64"/>
      <c r="F1" s="64"/>
      <c r="G1" s="64"/>
      <c r="H1" s="64"/>
      <c r="I1" s="64"/>
      <c r="J1" s="64"/>
      <c r="K1" s="7"/>
      <c r="L1" s="7"/>
      <c r="M1" s="65"/>
    </row>
    <row r="2" customFormat="false" ht="15" hidden="false" customHeight="true" outlineLevel="0" collapsed="false">
      <c r="A2" s="64"/>
      <c r="B2" s="3" t="s">
        <v>1</v>
      </c>
      <c r="C2" s="64"/>
      <c r="D2" s="64"/>
      <c r="E2" s="64"/>
      <c r="F2" s="64"/>
      <c r="G2" s="64"/>
      <c r="H2" s="64"/>
      <c r="I2" s="64"/>
      <c r="J2" s="64"/>
      <c r="K2" s="7"/>
      <c r="L2" s="7"/>
      <c r="M2" s="65"/>
    </row>
    <row r="3" customFormat="false" ht="15" hidden="false" customHeight="true" outlineLevel="0" collapsed="false">
      <c r="A3" s="64"/>
      <c r="B3" s="3" t="s">
        <v>44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65"/>
    </row>
    <row r="4" customFormat="false" ht="15" hidden="false" customHeight="true" outlineLevel="0" collapsed="false">
      <c r="A4" s="66"/>
      <c r="B4" s="3" t="s">
        <v>45</v>
      </c>
      <c r="C4" s="5"/>
      <c r="D4" s="5"/>
      <c r="E4" s="5"/>
      <c r="F4" s="67"/>
      <c r="G4" s="67"/>
      <c r="H4" s="67"/>
      <c r="I4" s="67"/>
      <c r="J4" s="67"/>
      <c r="M4" s="65"/>
    </row>
    <row r="5" customFormat="false" ht="15.75" hidden="false" customHeight="true" outlineLevel="0" collapsed="false">
      <c r="A5" s="66"/>
      <c r="B5" s="68"/>
      <c r="C5" s="66"/>
      <c r="D5" s="68"/>
      <c r="E5" s="16"/>
      <c r="F5" s="69"/>
      <c r="G5" s="67"/>
      <c r="H5" s="69"/>
      <c r="I5" s="67"/>
      <c r="J5" s="67"/>
      <c r="M5" s="65"/>
    </row>
    <row r="6" customFormat="false" ht="15.75" hidden="false" customHeight="true" outlineLevel="0" collapsed="false">
      <c r="A6" s="66"/>
      <c r="B6" s="8" t="s">
        <v>46</v>
      </c>
      <c r="C6" s="66"/>
      <c r="D6" s="13" t="s">
        <v>5</v>
      </c>
      <c r="E6" s="16"/>
      <c r="F6" s="70" t="n">
        <v>46112</v>
      </c>
      <c r="G6" s="71"/>
      <c r="H6" s="70" t="n">
        <v>45747</v>
      </c>
      <c r="I6" s="16"/>
      <c r="J6" s="72"/>
      <c r="M6" s="65"/>
    </row>
    <row r="7" customFormat="false" ht="15" hidden="false" customHeight="false" outlineLevel="0" collapsed="false">
      <c r="B7" s="8"/>
      <c r="C7" s="18"/>
      <c r="D7" s="13"/>
      <c r="E7" s="16"/>
      <c r="F7" s="70"/>
      <c r="G7" s="73"/>
      <c r="H7" s="70"/>
      <c r="I7" s="16"/>
      <c r="J7" s="74"/>
      <c r="M7" s="65"/>
    </row>
    <row r="8" customFormat="false" ht="15" hidden="false" customHeight="false" outlineLevel="0" collapsed="false">
      <c r="B8" s="75"/>
      <c r="C8" s="18"/>
      <c r="D8" s="16"/>
      <c r="E8" s="16"/>
      <c r="F8" s="76"/>
      <c r="G8" s="77"/>
      <c r="H8" s="78"/>
      <c r="I8" s="16"/>
      <c r="J8" s="79"/>
      <c r="M8" s="65"/>
    </row>
    <row r="9" customFormat="false" ht="6" hidden="false" customHeight="true" outlineLevel="0" collapsed="false">
      <c r="B9" s="75"/>
      <c r="C9" s="18"/>
      <c r="D9" s="16"/>
      <c r="E9" s="16"/>
      <c r="F9" s="74"/>
      <c r="G9" s="77"/>
      <c r="H9" s="74"/>
      <c r="I9" s="16"/>
      <c r="J9" s="74"/>
      <c r="M9" s="65"/>
    </row>
    <row r="10" customFormat="false" ht="15" hidden="false" customHeight="false" outlineLevel="0" collapsed="false">
      <c r="B10" s="80" t="s">
        <v>47</v>
      </c>
      <c r="C10" s="18"/>
      <c r="D10" s="19" t="n">
        <v>22</v>
      </c>
      <c r="E10" s="19"/>
      <c r="F10" s="81" t="n">
        <v>25039</v>
      </c>
      <c r="G10" s="82"/>
      <c r="H10" s="81" t="n">
        <v>30305</v>
      </c>
      <c r="I10" s="19"/>
      <c r="J10" s="83"/>
      <c r="M10" s="84"/>
      <c r="N10" s="85"/>
      <c r="O10" s="85"/>
      <c r="P10" s="67"/>
      <c r="Q10" s="67"/>
      <c r="R10" s="67"/>
      <c r="S10" s="67"/>
    </row>
    <row r="11" customFormat="false" ht="15" hidden="false" customHeight="false" outlineLevel="0" collapsed="false">
      <c r="B11" s="80" t="s">
        <v>48</v>
      </c>
      <c r="C11" s="18"/>
      <c r="D11" s="19" t="n">
        <v>23</v>
      </c>
      <c r="E11" s="19"/>
      <c r="F11" s="81" t="n">
        <v>-11009</v>
      </c>
      <c r="G11" s="82"/>
      <c r="H11" s="81" t="n">
        <v>-11260</v>
      </c>
      <c r="I11" s="19"/>
      <c r="J11" s="83"/>
      <c r="N11" s="85"/>
      <c r="O11" s="85"/>
      <c r="P11" s="67"/>
      <c r="Q11" s="67"/>
      <c r="R11" s="67"/>
      <c r="S11" s="67"/>
    </row>
    <row r="12" customFormat="false" ht="6" hidden="false" customHeight="true" outlineLevel="0" collapsed="false">
      <c r="B12" s="38"/>
      <c r="C12" s="18"/>
      <c r="D12" s="86"/>
      <c r="E12" s="86"/>
      <c r="F12" s="87"/>
      <c r="G12" s="82"/>
      <c r="H12" s="87"/>
      <c r="I12" s="86"/>
      <c r="J12" s="83"/>
      <c r="N12" s="85"/>
      <c r="O12" s="85"/>
      <c r="P12" s="67"/>
      <c r="Q12" s="67"/>
      <c r="R12" s="67"/>
      <c r="S12" s="67"/>
    </row>
    <row r="13" customFormat="false" ht="15" hidden="false" customHeight="false" outlineLevel="0" collapsed="false">
      <c r="B13" s="88" t="s">
        <v>49</v>
      </c>
      <c r="D13" s="89"/>
      <c r="E13" s="89"/>
      <c r="F13" s="90" t="n">
        <f aca="false">F10+F11</f>
        <v>14030</v>
      </c>
      <c r="G13" s="91"/>
      <c r="H13" s="90" t="n">
        <f aca="false">H10+H11</f>
        <v>19045</v>
      </c>
      <c r="I13" s="89"/>
      <c r="J13" s="92"/>
      <c r="N13" s="85"/>
      <c r="O13" s="85"/>
      <c r="P13" s="67"/>
      <c r="Q13" s="67"/>
      <c r="R13" s="67"/>
      <c r="S13" s="67"/>
    </row>
    <row r="14" customFormat="false" ht="6" hidden="false" customHeight="true" outlineLevel="0" collapsed="false">
      <c r="D14" s="89"/>
      <c r="E14" s="89"/>
      <c r="F14" s="87"/>
      <c r="G14" s="91"/>
      <c r="H14" s="87"/>
      <c r="I14" s="89"/>
      <c r="J14" s="93"/>
      <c r="N14" s="85"/>
      <c r="O14" s="85"/>
      <c r="P14" s="67"/>
      <c r="Q14" s="67"/>
      <c r="R14" s="67"/>
      <c r="S14" s="67"/>
    </row>
    <row r="15" customFormat="false" ht="15" hidden="false" customHeight="false" outlineLevel="0" collapsed="false">
      <c r="B15" s="94" t="s">
        <v>50</v>
      </c>
      <c r="D15" s="89"/>
      <c r="E15" s="89"/>
      <c r="F15" s="95" t="n">
        <f aca="false">SUM(F16:F21)</f>
        <v>3763</v>
      </c>
      <c r="G15" s="91"/>
      <c r="H15" s="95" t="n">
        <f aca="false">SUM(H16:H21)</f>
        <v>-10616</v>
      </c>
      <c r="I15" s="89"/>
      <c r="J15" s="96"/>
      <c r="M15" s="65"/>
      <c r="N15" s="85"/>
      <c r="O15" s="85"/>
      <c r="P15" s="85"/>
      <c r="Q15" s="97"/>
      <c r="R15" s="98"/>
      <c r="S15" s="85"/>
    </row>
    <row r="16" customFormat="false" ht="15" hidden="false" customHeight="false" outlineLevel="0" collapsed="false">
      <c r="B16" s="99" t="s">
        <v>51</v>
      </c>
      <c r="D16" s="19" t="n">
        <v>24</v>
      </c>
      <c r="E16" s="19"/>
      <c r="F16" s="81" t="n">
        <v>-10848</v>
      </c>
      <c r="G16" s="91"/>
      <c r="H16" s="81" t="n">
        <v>-10391</v>
      </c>
      <c r="I16" s="19"/>
      <c r="J16" s="83"/>
      <c r="N16" s="85"/>
      <c r="O16" s="85"/>
      <c r="P16" s="85"/>
      <c r="Q16" s="97"/>
      <c r="R16" s="85"/>
      <c r="S16" s="85"/>
    </row>
    <row r="17" customFormat="false" ht="15" hidden="false" customHeight="false" outlineLevel="0" collapsed="false">
      <c r="B17" s="99" t="s">
        <v>52</v>
      </c>
      <c r="D17" s="100" t="n">
        <v>25</v>
      </c>
      <c r="E17" s="100"/>
      <c r="F17" s="81" t="n">
        <v>-1396</v>
      </c>
      <c r="G17" s="91"/>
      <c r="H17" s="81" t="n">
        <v>11</v>
      </c>
      <c r="I17" s="100"/>
      <c r="J17" s="83"/>
      <c r="K17" s="42"/>
      <c r="L17" s="42"/>
      <c r="M17" s="101"/>
      <c r="N17" s="85"/>
      <c r="O17" s="85"/>
      <c r="P17" s="85"/>
      <c r="Q17" s="97"/>
      <c r="R17" s="85"/>
      <c r="S17" s="85"/>
    </row>
    <row r="18" customFormat="false" ht="15" hidden="false" customHeight="false" outlineLevel="0" collapsed="false">
      <c r="B18" s="99" t="s">
        <v>53</v>
      </c>
      <c r="D18" s="100"/>
      <c r="E18" s="100"/>
      <c r="F18" s="81" t="n">
        <v>-408</v>
      </c>
      <c r="G18" s="91"/>
      <c r="H18" s="81" t="n">
        <v>-449</v>
      </c>
      <c r="I18" s="100"/>
      <c r="J18" s="83"/>
      <c r="P18" s="85"/>
      <c r="Q18" s="97"/>
      <c r="R18" s="85"/>
      <c r="S18" s="85"/>
    </row>
    <row r="19" customFormat="false" ht="15" hidden="false" customHeight="false" outlineLevel="0" collapsed="false">
      <c r="B19" s="99" t="s">
        <v>54</v>
      </c>
      <c r="D19" s="102" t="n">
        <v>26</v>
      </c>
      <c r="E19" s="102"/>
      <c r="F19" s="103" t="n">
        <v>3986</v>
      </c>
      <c r="G19" s="104"/>
      <c r="H19" s="103" t="n">
        <v>-138</v>
      </c>
      <c r="I19" s="102"/>
      <c r="J19" s="83"/>
      <c r="M19" s="101"/>
      <c r="N19" s="101"/>
      <c r="P19" s="85"/>
      <c r="Q19" s="97"/>
      <c r="R19" s="85"/>
      <c r="S19" s="85"/>
    </row>
    <row r="20" customFormat="false" ht="15" hidden="false" customHeight="false" outlineLevel="0" collapsed="false">
      <c r="B20" s="99" t="s">
        <v>55</v>
      </c>
      <c r="D20" s="102"/>
      <c r="E20" s="102"/>
      <c r="F20" s="103" t="n">
        <v>0</v>
      </c>
      <c r="G20" s="91"/>
      <c r="H20" s="103" t="n">
        <v>0</v>
      </c>
      <c r="I20" s="102"/>
      <c r="J20" s="83"/>
      <c r="K20" s="101"/>
      <c r="L20" s="101"/>
      <c r="N20" s="85"/>
      <c r="O20" s="85"/>
      <c r="P20" s="85"/>
      <c r="Q20" s="97"/>
      <c r="R20" s="85"/>
      <c r="S20" s="85"/>
    </row>
    <row r="21" customFormat="false" ht="15" hidden="false" customHeight="false" outlineLevel="0" collapsed="false">
      <c r="B21" s="99" t="s">
        <v>56</v>
      </c>
      <c r="D21" s="100" t="n">
        <v>27</v>
      </c>
      <c r="E21" s="100"/>
      <c r="F21" s="103" t="n">
        <v>12429</v>
      </c>
      <c r="G21" s="91"/>
      <c r="H21" s="103" t="n">
        <v>351</v>
      </c>
      <c r="I21" s="100"/>
      <c r="J21" s="83"/>
      <c r="N21" s="85"/>
      <c r="O21" s="85"/>
      <c r="P21" s="85"/>
      <c r="Q21" s="97"/>
      <c r="R21" s="85"/>
      <c r="S21" s="85"/>
    </row>
    <row r="22" customFormat="false" ht="6" hidden="false" customHeight="true" outlineLevel="0" collapsed="false">
      <c r="D22" s="89"/>
      <c r="E22" s="89"/>
      <c r="F22" s="105"/>
      <c r="G22" s="91"/>
      <c r="H22" s="105"/>
      <c r="I22" s="89"/>
      <c r="J22" s="93"/>
      <c r="N22" s="85"/>
      <c r="O22" s="85"/>
      <c r="P22" s="106"/>
      <c r="Q22" s="67"/>
      <c r="R22" s="67"/>
      <c r="S22" s="67"/>
    </row>
    <row r="23" customFormat="false" ht="15" hidden="false" customHeight="false" outlineLevel="0" collapsed="false">
      <c r="B23" s="88" t="s">
        <v>57</v>
      </c>
      <c r="D23" s="89"/>
      <c r="E23" s="89"/>
      <c r="F23" s="90" t="n">
        <f aca="false">F13+F15</f>
        <v>17793</v>
      </c>
      <c r="G23" s="91"/>
      <c r="H23" s="90" t="n">
        <f aca="false">H13+H15</f>
        <v>8429</v>
      </c>
      <c r="I23" s="89"/>
      <c r="J23" s="92"/>
      <c r="M23" s="101"/>
      <c r="N23" s="85"/>
      <c r="O23" s="85"/>
      <c r="P23" s="67"/>
      <c r="Q23" s="67"/>
      <c r="R23" s="67"/>
      <c r="S23" s="67"/>
    </row>
    <row r="24" customFormat="false" ht="6" hidden="false" customHeight="true" outlineLevel="0" collapsed="false">
      <c r="D24" s="89"/>
      <c r="E24" s="89"/>
      <c r="F24" s="105"/>
      <c r="G24" s="91"/>
      <c r="H24" s="105"/>
      <c r="I24" s="89"/>
      <c r="J24" s="93"/>
      <c r="N24" s="85"/>
      <c r="O24" s="85"/>
      <c r="P24" s="67"/>
      <c r="Q24" s="67"/>
      <c r="R24" s="67"/>
      <c r="S24" s="67"/>
    </row>
    <row r="25" customFormat="false" ht="15" hidden="false" customHeight="false" outlineLevel="0" collapsed="false">
      <c r="B25" s="1" t="s">
        <v>58</v>
      </c>
      <c r="D25" s="102" t="n">
        <v>28</v>
      </c>
      <c r="E25" s="102"/>
      <c r="F25" s="81" t="n">
        <v>7507</v>
      </c>
      <c r="G25" s="91"/>
      <c r="H25" s="81" t="n">
        <v>4177</v>
      </c>
      <c r="I25" s="102"/>
      <c r="J25" s="83"/>
      <c r="K25" s="85"/>
      <c r="L25" s="85"/>
      <c r="N25" s="85"/>
      <c r="O25" s="85"/>
      <c r="P25" s="67"/>
      <c r="Q25" s="67"/>
      <c r="R25" s="67"/>
      <c r="S25" s="67"/>
    </row>
    <row r="26" customFormat="false" ht="15" hidden="false" customHeight="false" outlineLevel="0" collapsed="false">
      <c r="B26" s="1" t="s">
        <v>59</v>
      </c>
      <c r="D26" s="102" t="n">
        <v>28</v>
      </c>
      <c r="E26" s="102"/>
      <c r="F26" s="81" t="n">
        <v>-5752</v>
      </c>
      <c r="G26" s="91"/>
      <c r="H26" s="81" t="n">
        <v>-19941</v>
      </c>
      <c r="I26" s="102"/>
      <c r="J26" s="83"/>
      <c r="K26" s="85"/>
      <c r="L26" s="85"/>
      <c r="N26" s="85"/>
      <c r="O26" s="85"/>
      <c r="P26" s="67"/>
      <c r="Q26" s="67"/>
      <c r="R26" s="67"/>
      <c r="S26" s="67"/>
    </row>
    <row r="27" customFormat="false" ht="6" hidden="false" customHeight="true" outlineLevel="0" collapsed="false">
      <c r="D27" s="89"/>
      <c r="E27" s="89"/>
      <c r="F27" s="105"/>
      <c r="G27" s="91"/>
      <c r="H27" s="105"/>
      <c r="I27" s="89"/>
      <c r="J27" s="93"/>
      <c r="N27" s="85"/>
      <c r="O27" s="85"/>
      <c r="P27" s="67"/>
      <c r="Q27" s="67"/>
      <c r="R27" s="67"/>
      <c r="S27" s="67"/>
    </row>
    <row r="28" customFormat="false" ht="15" hidden="false" customHeight="false" outlineLevel="0" collapsed="false">
      <c r="B28" s="107" t="s">
        <v>60</v>
      </c>
      <c r="D28" s="89"/>
      <c r="E28" s="89"/>
      <c r="F28" s="108" t="n">
        <f aca="false">F23+F25+F26</f>
        <v>19548</v>
      </c>
      <c r="G28" s="91"/>
      <c r="H28" s="108" t="n">
        <f aca="false">H23+H25+H26</f>
        <v>-7335</v>
      </c>
      <c r="I28" s="89"/>
      <c r="J28" s="92"/>
      <c r="M28" s="109"/>
      <c r="N28" s="85"/>
      <c r="O28" s="85"/>
      <c r="P28" s="67"/>
      <c r="Q28" s="67"/>
      <c r="R28" s="67"/>
      <c r="S28" s="67"/>
    </row>
    <row r="29" customFormat="false" ht="6" hidden="false" customHeight="true" outlineLevel="0" collapsed="false">
      <c r="F29" s="105"/>
      <c r="G29" s="91"/>
      <c r="H29" s="105"/>
      <c r="J29" s="93"/>
      <c r="N29" s="85"/>
      <c r="O29" s="85"/>
      <c r="P29" s="67"/>
      <c r="Q29" s="67"/>
      <c r="R29" s="67"/>
      <c r="S29" s="67"/>
    </row>
    <row r="30" customFormat="false" ht="15" hidden="false" customHeight="false" outlineLevel="0" collapsed="false">
      <c r="B30" s="1" t="s">
        <v>61</v>
      </c>
      <c r="D30" s="31"/>
      <c r="F30" s="81" t="n">
        <v>0</v>
      </c>
      <c r="G30" s="91"/>
      <c r="H30" s="81" t="n">
        <v>0</v>
      </c>
      <c r="J30" s="83"/>
      <c r="N30" s="85"/>
      <c r="O30" s="85"/>
      <c r="P30" s="67"/>
      <c r="Q30" s="67"/>
      <c r="R30" s="67"/>
      <c r="S30" s="67"/>
    </row>
    <row r="31" customFormat="false" ht="6" hidden="false" customHeight="true" outlineLevel="0" collapsed="false">
      <c r="F31" s="105"/>
      <c r="G31" s="91"/>
      <c r="H31" s="105"/>
      <c r="J31" s="93"/>
      <c r="N31" s="85"/>
      <c r="O31" s="85"/>
      <c r="P31" s="67"/>
      <c r="Q31" s="67"/>
      <c r="R31" s="67"/>
      <c r="S31" s="67"/>
    </row>
    <row r="32" customFormat="false" ht="15" hidden="false" customHeight="false" outlineLevel="0" collapsed="false">
      <c r="B32" s="107" t="s">
        <v>62</v>
      </c>
      <c r="D32" s="31" t="s">
        <v>63</v>
      </c>
      <c r="F32" s="108" t="n">
        <f aca="false">F28+F30</f>
        <v>19548</v>
      </c>
      <c r="G32" s="91"/>
      <c r="H32" s="108" t="n">
        <f aca="false">H28+H30</f>
        <v>-7335</v>
      </c>
      <c r="J32" s="92"/>
      <c r="K32" s="65"/>
      <c r="N32" s="85"/>
      <c r="O32" s="85"/>
      <c r="P32" s="67"/>
      <c r="Q32" s="67"/>
      <c r="R32" s="67"/>
      <c r="S32" s="67"/>
    </row>
    <row r="33" customFormat="false" ht="15" hidden="false" customHeight="false" outlineLevel="0" collapsed="false">
      <c r="B33" s="107" t="s">
        <v>64</v>
      </c>
      <c r="F33" s="110" t="n">
        <f aca="false">(F32*1000)/181197364435</f>
        <v>0.000107882363857518</v>
      </c>
      <c r="G33" s="111"/>
      <c r="H33" s="110" t="n">
        <f aca="false">(H32*1000)/181197364435</f>
        <v>-4.04807212448791E-005</v>
      </c>
      <c r="J33" s="112"/>
      <c r="K33" s="65"/>
      <c r="L33" s="65"/>
      <c r="M33" s="113"/>
      <c r="N33" s="85"/>
      <c r="O33" s="85"/>
      <c r="P33" s="67"/>
      <c r="Q33" s="67"/>
      <c r="R33" s="67"/>
      <c r="S33" s="67"/>
    </row>
    <row r="34" customFormat="false" ht="15" hidden="false" customHeight="false" outlineLevel="0" collapsed="false">
      <c r="B34" s="48" t="s">
        <v>43</v>
      </c>
      <c r="K34" s="65"/>
      <c r="L34" s="65"/>
      <c r="M34" s="113"/>
    </row>
    <row r="35" customFormat="false" ht="15" hidden="false" customHeight="false" outlineLevel="0" collapsed="false">
      <c r="K35" s="65"/>
      <c r="L35" s="65"/>
      <c r="M35" s="113"/>
    </row>
    <row r="36" customFormat="false" ht="15" hidden="false" customHeight="false" outlineLevel="0" collapsed="false">
      <c r="B36" s="18"/>
      <c r="J36" s="114"/>
      <c r="K36" s="65"/>
      <c r="L36" s="65"/>
      <c r="M36" s="113"/>
    </row>
    <row r="37" customFormat="false" ht="15" hidden="false" customHeight="false" outlineLevel="0" collapsed="false">
      <c r="B37" s="18"/>
      <c r="K37" s="65"/>
      <c r="L37" s="65"/>
      <c r="M37" s="113"/>
    </row>
  </sheetData>
  <mergeCells count="4">
    <mergeCell ref="B6:B7"/>
    <mergeCell ref="D6:D7"/>
    <mergeCell ref="F6:F7"/>
    <mergeCell ref="H6:H7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J13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33203125" defaultRowHeight="15" customHeight="true" zeroHeight="false" outlineLevelRow="0" outlineLevelCol="0"/>
  <cols>
    <col collapsed="false" customWidth="true" hidden="false" outlineLevel="0" max="1" min="1" style="1" width="4.5"/>
    <col collapsed="false" customWidth="true" hidden="false" outlineLevel="0" max="2" min="2" style="1" width="75.33"/>
    <col collapsed="false" customWidth="true" hidden="false" outlineLevel="0" max="3" min="3" style="1" width="2"/>
    <col collapsed="false" customWidth="true" hidden="false" outlineLevel="0" max="4" min="4" style="1" width="5.16"/>
    <col collapsed="false" customWidth="true" hidden="false" outlineLevel="0" max="5" min="5" style="1" width="2.83"/>
    <col collapsed="false" customWidth="true" hidden="false" outlineLevel="0" max="6" min="6" style="1" width="18.83"/>
    <col collapsed="false" customWidth="true" hidden="false" outlineLevel="0" max="7" min="7" style="1" width="2.83"/>
    <col collapsed="false" customWidth="true" hidden="false" outlineLevel="0" max="8" min="8" style="1" width="18.83"/>
    <col collapsed="false" customWidth="true" hidden="false" outlineLevel="0" max="9" min="9" style="1" width="2.83"/>
    <col collapsed="false" customWidth="true" hidden="false" outlineLevel="0" max="10" min="10" style="1" width="1.66"/>
    <col collapsed="false" customWidth="false" hidden="false" outlineLevel="0" max="16384" min="11" style="1" width="9.33"/>
  </cols>
  <sheetData>
    <row r="1" customFormat="false" ht="15" hidden="false" customHeight="true" outlineLevel="0" collapsed="false">
      <c r="A1" s="115"/>
      <c r="B1" s="3" t="s">
        <v>0</v>
      </c>
      <c r="C1" s="115"/>
      <c r="D1" s="115"/>
      <c r="E1" s="115"/>
      <c r="F1" s="115"/>
      <c r="G1" s="115"/>
      <c r="H1" s="115"/>
      <c r="I1" s="115"/>
      <c r="J1" s="115"/>
    </row>
    <row r="2" customFormat="false" ht="15" hidden="false" customHeight="true" outlineLevel="0" collapsed="false">
      <c r="A2" s="115"/>
      <c r="B2" s="3" t="s">
        <v>1</v>
      </c>
      <c r="C2" s="115"/>
      <c r="D2" s="115"/>
      <c r="E2" s="115"/>
      <c r="F2" s="115"/>
      <c r="G2" s="115"/>
      <c r="H2" s="115"/>
      <c r="I2" s="115"/>
      <c r="J2" s="115"/>
    </row>
    <row r="3" customFormat="false" ht="15" hidden="false" customHeight="true" outlineLevel="0" collapsed="false">
      <c r="A3" s="115"/>
      <c r="B3" s="3" t="s">
        <v>65</v>
      </c>
      <c r="C3" s="115"/>
      <c r="D3" s="115"/>
      <c r="E3" s="115"/>
      <c r="F3" s="115"/>
      <c r="G3" s="115"/>
      <c r="H3" s="115"/>
      <c r="I3" s="115"/>
      <c r="J3" s="115"/>
    </row>
    <row r="4" customFormat="false" ht="15" hidden="false" customHeight="true" outlineLevel="0" collapsed="false">
      <c r="A4" s="116"/>
      <c r="B4" s="3" t="s">
        <v>3</v>
      </c>
      <c r="C4" s="116"/>
      <c r="D4" s="116"/>
      <c r="E4" s="116"/>
      <c r="F4" s="116"/>
      <c r="G4" s="116"/>
      <c r="H4" s="116"/>
      <c r="I4" s="116"/>
      <c r="J4" s="116"/>
    </row>
    <row r="5" customFormat="false" ht="15" hidden="false" customHeight="false" outlineLevel="0" collapsed="false">
      <c r="A5" s="66"/>
      <c r="B5" s="117"/>
      <c r="C5" s="66"/>
      <c r="D5" s="117"/>
      <c r="E5" s="5"/>
      <c r="F5" s="5"/>
      <c r="G5" s="5"/>
      <c r="H5" s="5"/>
      <c r="I5" s="5"/>
      <c r="J5" s="66"/>
    </row>
    <row r="6" customFormat="false" ht="15.75" hidden="false" customHeight="true" outlineLevel="0" collapsed="false">
      <c r="A6" s="66"/>
      <c r="B6" s="118" t="s">
        <v>46</v>
      </c>
      <c r="C6" s="66"/>
      <c r="D6" s="119" t="s">
        <v>5</v>
      </c>
      <c r="E6" s="72"/>
      <c r="F6" s="120" t="n">
        <v>46112</v>
      </c>
      <c r="G6" s="121"/>
      <c r="H6" s="122" t="n">
        <v>45747</v>
      </c>
      <c r="I6" s="72"/>
      <c r="J6" s="66"/>
    </row>
    <row r="7" customFormat="false" ht="15" hidden="false" customHeight="false" outlineLevel="0" collapsed="false">
      <c r="B7" s="118"/>
      <c r="C7" s="18"/>
      <c r="D7" s="119"/>
      <c r="E7" s="15"/>
      <c r="F7" s="120"/>
      <c r="G7" s="15"/>
      <c r="H7" s="122"/>
      <c r="I7" s="15"/>
      <c r="J7" s="15"/>
    </row>
    <row r="8" customFormat="false" ht="5.25" hidden="false" customHeight="true" outlineLevel="0" collapsed="false">
      <c r="B8" s="17"/>
      <c r="C8" s="18"/>
      <c r="D8" s="16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B9" s="17" t="s">
        <v>66</v>
      </c>
      <c r="C9" s="18"/>
      <c r="D9" s="16"/>
      <c r="E9" s="123"/>
      <c r="F9" s="124" t="n">
        <f aca="false">DRE!F32</f>
        <v>19548</v>
      </c>
      <c r="G9" s="124"/>
      <c r="H9" s="124" t="n">
        <f aca="false">DRE!H32</f>
        <v>-7335</v>
      </c>
      <c r="I9" s="124"/>
      <c r="J9" s="123"/>
    </row>
    <row r="10" customFormat="false" ht="15" hidden="false" customHeight="false" outlineLevel="0" collapsed="false">
      <c r="B10" s="18" t="s">
        <v>67</v>
      </c>
      <c r="C10" s="18"/>
      <c r="D10" s="19"/>
      <c r="E10" s="123"/>
      <c r="F10" s="125"/>
      <c r="G10" s="125"/>
      <c r="H10" s="125"/>
      <c r="I10" s="123"/>
      <c r="J10" s="125"/>
    </row>
    <row r="11" customFormat="false" ht="15" hidden="false" customHeight="false" outlineLevel="0" collapsed="false">
      <c r="B11" s="18" t="s">
        <v>68</v>
      </c>
      <c r="C11" s="18"/>
      <c r="D11" s="19" t="n">
        <v>21</v>
      </c>
      <c r="E11" s="123"/>
      <c r="F11" s="124" t="n">
        <f aca="false">(701455-514727)/1000</f>
        <v>186.728</v>
      </c>
      <c r="G11" s="124"/>
      <c r="H11" s="124" t="n">
        <f aca="false">(3454034)/1000</f>
        <v>3454.034</v>
      </c>
      <c r="I11" s="124"/>
      <c r="J11" s="124"/>
    </row>
    <row r="12" customFormat="false" ht="15" hidden="false" customHeight="false" outlineLevel="0" collapsed="false">
      <c r="B12" s="126"/>
      <c r="C12" s="18"/>
      <c r="D12" s="16"/>
      <c r="E12" s="127"/>
      <c r="F12" s="128"/>
      <c r="G12" s="127"/>
      <c r="H12" s="128"/>
      <c r="I12" s="127"/>
      <c r="J12" s="127"/>
    </row>
    <row r="13" customFormat="false" ht="15" hidden="false" customHeight="false" outlineLevel="0" collapsed="false">
      <c r="B13" s="126" t="s">
        <v>69</v>
      </c>
      <c r="C13" s="18"/>
      <c r="D13" s="16"/>
      <c r="E13" s="123"/>
      <c r="F13" s="124" t="n">
        <f aca="false">F9+F10+F11</f>
        <v>19734.728</v>
      </c>
      <c r="G13" s="124"/>
      <c r="H13" s="124" t="n">
        <f aca="false">H9+H10+H11</f>
        <v>-3880.966</v>
      </c>
      <c r="I13" s="124"/>
      <c r="J13" s="123"/>
    </row>
    <row r="14" customFormat="false" ht="15" hidden="false" customHeight="false" outlineLevel="0" collapsed="false">
      <c r="B14" s="129" t="s">
        <v>70</v>
      </c>
      <c r="C14" s="18"/>
      <c r="D14" s="16"/>
      <c r="E14" s="127"/>
      <c r="F14" s="127"/>
      <c r="G14" s="127"/>
      <c r="H14" s="127"/>
      <c r="I14" s="127"/>
    </row>
    <row r="15" customFormat="false" ht="15" hidden="false" customHeight="false" outlineLevel="0" collapsed="false">
      <c r="B15" s="130"/>
      <c r="C15" s="18"/>
      <c r="D15" s="16"/>
      <c r="E15" s="127"/>
      <c r="F15" s="51"/>
      <c r="G15" s="127"/>
      <c r="H15" s="51"/>
      <c r="I15" s="127"/>
    </row>
    <row r="16" customFormat="false" ht="15" hidden="false" customHeight="false" outlineLevel="0" collapsed="false">
      <c r="B16" s="131"/>
      <c r="C16" s="18"/>
      <c r="D16" s="16"/>
      <c r="E16" s="127"/>
      <c r="F16" s="127"/>
      <c r="G16" s="127"/>
      <c r="H16" s="127"/>
      <c r="I16" s="127"/>
    </row>
    <row r="17" customFormat="false" ht="15" hidden="false" customHeight="false" outlineLevel="0" collapsed="false">
      <c r="B17" s="17"/>
      <c r="C17" s="18"/>
      <c r="D17" s="16"/>
      <c r="E17" s="127"/>
      <c r="F17" s="127"/>
      <c r="G17" s="127"/>
      <c r="H17" s="51"/>
      <c r="I17" s="127"/>
    </row>
    <row r="18" customFormat="false" ht="15" hidden="false" customHeight="false" outlineLevel="0" collapsed="false">
      <c r="B18" s="131"/>
      <c r="C18" s="18"/>
      <c r="D18" s="16"/>
      <c r="E18" s="15"/>
      <c r="F18" s="15"/>
      <c r="G18" s="15"/>
      <c r="H18" s="15"/>
      <c r="I18" s="15"/>
    </row>
    <row r="19" customFormat="false" ht="15" hidden="false" customHeight="false" outlineLevel="0" collapsed="false">
      <c r="B19" s="18"/>
      <c r="E19" s="132"/>
      <c r="F19" s="132"/>
      <c r="G19" s="132"/>
      <c r="H19" s="132"/>
      <c r="I19" s="132"/>
    </row>
    <row r="20" customFormat="false" ht="15" hidden="false" customHeight="false" outlineLevel="0" collapsed="false">
      <c r="B20" s="18"/>
      <c r="E20" s="132"/>
      <c r="F20" s="132"/>
      <c r="G20" s="132"/>
      <c r="H20" s="132"/>
      <c r="I20" s="132"/>
    </row>
    <row r="21" customFormat="false" ht="15" hidden="false" customHeight="false" outlineLevel="0" collapsed="false">
      <c r="E21" s="132"/>
      <c r="F21" s="132"/>
      <c r="G21" s="132"/>
      <c r="H21" s="132"/>
      <c r="I21" s="132"/>
    </row>
    <row r="22" customFormat="false" ht="15" hidden="false" customHeight="false" outlineLevel="0" collapsed="false">
      <c r="E22" s="132"/>
      <c r="F22" s="132"/>
      <c r="G22" s="132"/>
      <c r="H22" s="132"/>
      <c r="I22" s="132"/>
    </row>
    <row r="23" customFormat="false" ht="15" hidden="false" customHeight="false" outlineLevel="0" collapsed="false">
      <c r="E23" s="132"/>
      <c r="F23" s="132"/>
      <c r="G23" s="132"/>
      <c r="H23" s="132"/>
      <c r="I23" s="132"/>
    </row>
    <row r="24" customFormat="false" ht="15" hidden="false" customHeight="false" outlineLevel="0" collapsed="false">
      <c r="A24" s="133"/>
      <c r="B24" s="133"/>
      <c r="C24" s="134"/>
      <c r="D24" s="135"/>
      <c r="E24" s="134"/>
      <c r="F24" s="134"/>
      <c r="G24" s="134"/>
      <c r="H24" s="134"/>
      <c r="I24" s="134"/>
    </row>
    <row r="25" customFormat="false" ht="15" hidden="false" customHeight="false" outlineLevel="0" collapsed="false">
      <c r="A25" s="133"/>
      <c r="B25" s="133"/>
      <c r="C25" s="134"/>
      <c r="D25" s="135"/>
      <c r="E25" s="134"/>
      <c r="F25" s="134"/>
      <c r="G25" s="134"/>
      <c r="H25" s="134"/>
      <c r="I25" s="134"/>
    </row>
    <row r="26" customFormat="false" ht="15" hidden="false" customHeight="false" outlineLevel="0" collapsed="false">
      <c r="A26" s="133"/>
      <c r="B26" s="133"/>
      <c r="C26" s="134"/>
      <c r="D26" s="135"/>
      <c r="E26" s="134"/>
      <c r="F26" s="134"/>
      <c r="G26" s="134"/>
      <c r="H26" s="134"/>
      <c r="I26" s="134"/>
    </row>
    <row r="27" customFormat="false" ht="15" hidden="false" customHeight="false" outlineLevel="0" collapsed="false">
      <c r="A27" s="129"/>
      <c r="B27" s="136"/>
      <c r="C27" s="137"/>
      <c r="E27" s="134"/>
      <c r="F27" s="134"/>
      <c r="G27" s="134"/>
      <c r="H27" s="134"/>
      <c r="I27" s="134"/>
    </row>
    <row r="28" customFormat="false" ht="15" hidden="false" customHeight="false" outlineLevel="0" collapsed="false">
      <c r="A28" s="129"/>
      <c r="B28" s="138"/>
      <c r="C28" s="63"/>
    </row>
    <row r="29" customFormat="false" ht="15" hidden="false" customHeight="false" outlineLevel="0" collapsed="false">
      <c r="A29" s="129"/>
      <c r="B29" s="129"/>
    </row>
    <row r="30" customFormat="false" ht="15" hidden="false" customHeight="false" outlineLevel="0" collapsed="false">
      <c r="A30" s="139"/>
      <c r="B30" s="139"/>
      <c r="C30" s="63"/>
    </row>
    <row r="31" customFormat="false" ht="15" hidden="false" customHeight="false" outlineLevel="0" collapsed="false">
      <c r="A31" s="139"/>
      <c r="B31" s="139"/>
      <c r="C31" s="63"/>
      <c r="D31" s="1" t="s">
        <v>71</v>
      </c>
    </row>
    <row r="32" customFormat="false" ht="15" hidden="false" customHeight="false" outlineLevel="0" collapsed="false">
      <c r="A32" s="139"/>
      <c r="B32" s="139"/>
    </row>
    <row r="36" customFormat="false" ht="15" hidden="false" customHeight="false" outlineLevel="0" collapsed="false">
      <c r="B36" s="140"/>
      <c r="C36" s="140"/>
      <c r="D36" s="140"/>
    </row>
    <row r="37" customFormat="false" ht="15" hidden="false" customHeight="false" outlineLevel="0" collapsed="false">
      <c r="B37" s="140"/>
      <c r="C37" s="140"/>
      <c r="D37" s="140"/>
    </row>
    <row r="38" customFormat="false" ht="15" hidden="false" customHeight="false" outlineLevel="0" collapsed="false">
      <c r="B38" s="140"/>
      <c r="C38" s="140"/>
      <c r="D38" s="140"/>
    </row>
    <row r="41" customFormat="false" ht="15" hidden="false" customHeight="false" outlineLevel="0" collapsed="false">
      <c r="B41" s="132"/>
      <c r="C41" s="141"/>
      <c r="D41" s="132"/>
    </row>
    <row r="42" customFormat="false" ht="15" hidden="false" customHeight="false" outlineLevel="0" collapsed="false">
      <c r="B42" s="132"/>
      <c r="C42" s="141"/>
      <c r="D42" s="132"/>
    </row>
    <row r="43" customFormat="false" ht="15" hidden="false" customHeight="false" outlineLevel="0" collapsed="false">
      <c r="B43" s="132"/>
      <c r="C43" s="141"/>
      <c r="D43" s="132"/>
    </row>
    <row r="44" customFormat="false" ht="15" hidden="false" customHeight="false" outlineLevel="0" collapsed="false">
      <c r="B44" s="141"/>
      <c r="C44" s="141"/>
      <c r="D44" s="132"/>
    </row>
    <row r="45" customFormat="false" ht="15" hidden="false" customHeight="false" outlineLevel="0" collapsed="false">
      <c r="B45" s="141"/>
      <c r="C45" s="141"/>
      <c r="D45" s="132"/>
    </row>
    <row r="46" customFormat="false" ht="15" hidden="false" customHeight="false" outlineLevel="0" collapsed="false">
      <c r="B46" s="142"/>
      <c r="C46" s="143"/>
      <c r="D46" s="144"/>
      <c r="E46" s="135"/>
      <c r="F46" s="135"/>
      <c r="G46" s="135"/>
      <c r="H46" s="135"/>
      <c r="I46" s="135"/>
    </row>
    <row r="47" customFormat="false" ht="15" hidden="false" customHeight="false" outlineLevel="0" collapsed="false">
      <c r="B47" s="142"/>
      <c r="C47" s="143"/>
      <c r="D47" s="144"/>
      <c r="E47" s="135"/>
      <c r="F47" s="135"/>
      <c r="G47" s="135"/>
      <c r="H47" s="135"/>
      <c r="I47" s="135"/>
    </row>
    <row r="48" customFormat="false" ht="15" hidden="false" customHeight="false" outlineLevel="0" collapsed="false">
      <c r="B48" s="142"/>
      <c r="C48" s="143"/>
      <c r="D48" s="144"/>
      <c r="E48" s="135"/>
      <c r="F48" s="135"/>
      <c r="G48" s="135"/>
      <c r="H48" s="135"/>
      <c r="I48" s="135"/>
    </row>
    <row r="49" customFormat="false" ht="15" hidden="false" customHeight="false" outlineLevel="0" collapsed="false">
      <c r="B49" s="5"/>
      <c r="C49" s="5"/>
      <c r="D49" s="145"/>
      <c r="E49" s="5"/>
      <c r="F49" s="5"/>
      <c r="G49" s="5"/>
      <c r="H49" s="5"/>
      <c r="I49" s="5"/>
    </row>
    <row r="50" customFormat="false" ht="15" hidden="false" customHeight="false" outlineLevel="0" collapsed="false">
      <c r="B50" s="146"/>
      <c r="C50" s="146"/>
      <c r="D50" s="145"/>
      <c r="E50" s="146"/>
      <c r="F50" s="146"/>
      <c r="G50" s="146"/>
      <c r="H50" s="146"/>
      <c r="I50" s="146"/>
    </row>
    <row r="51" customFormat="false" ht="15" hidden="false" customHeight="false" outlineLevel="0" collapsed="false">
      <c r="B51" s="145"/>
      <c r="C51" s="145"/>
      <c r="D51" s="145"/>
      <c r="E51" s="135"/>
      <c r="F51" s="135"/>
      <c r="G51" s="135"/>
      <c r="H51" s="135"/>
      <c r="I51" s="135"/>
    </row>
    <row r="52" customFormat="false" ht="15" hidden="false" customHeight="false" outlineLevel="0" collapsed="false">
      <c r="B52" s="145"/>
      <c r="C52" s="5"/>
      <c r="D52" s="145"/>
      <c r="E52" s="135"/>
      <c r="F52" s="135"/>
      <c r="G52" s="135"/>
      <c r="H52" s="135"/>
      <c r="I52" s="135"/>
    </row>
    <row r="53" customFormat="false" ht="15" hidden="false" customHeight="false" outlineLevel="0" collapsed="false">
      <c r="B53" s="145"/>
      <c r="C53" s="5"/>
      <c r="D53" s="145"/>
      <c r="E53" s="135"/>
      <c r="F53" s="135"/>
      <c r="G53" s="135"/>
      <c r="H53" s="135"/>
      <c r="I53" s="135"/>
    </row>
    <row r="54" customFormat="false" ht="15" hidden="false" customHeight="false" outlineLevel="0" collapsed="false">
      <c r="B54" s="145"/>
      <c r="C54" s="5"/>
      <c r="D54" s="145"/>
      <c r="E54" s="145"/>
      <c r="F54" s="145"/>
      <c r="G54" s="145"/>
      <c r="H54" s="145"/>
      <c r="I54" s="145"/>
    </row>
    <row r="55" customFormat="false" ht="15" hidden="false" customHeight="false" outlineLevel="0" collapsed="false">
      <c r="C55" s="134"/>
      <c r="E55" s="132"/>
      <c r="F55" s="132"/>
      <c r="G55" s="132"/>
      <c r="H55" s="132"/>
      <c r="I55" s="132"/>
    </row>
    <row r="56" customFormat="false" ht="15" hidden="false" customHeight="false" outlineLevel="0" collapsed="false">
      <c r="C56" s="134"/>
      <c r="E56" s="132"/>
      <c r="F56" s="132"/>
      <c r="G56" s="132"/>
      <c r="H56" s="132"/>
      <c r="I56" s="132"/>
    </row>
    <row r="57" customFormat="false" ht="15" hidden="false" customHeight="false" outlineLevel="0" collapsed="false">
      <c r="C57" s="134"/>
      <c r="E57" s="132"/>
      <c r="F57" s="132"/>
      <c r="G57" s="132"/>
      <c r="H57" s="132"/>
      <c r="I57" s="132"/>
    </row>
    <row r="58" customFormat="false" ht="15" hidden="false" customHeight="false" outlineLevel="0" collapsed="false">
      <c r="E58" s="132"/>
      <c r="F58" s="132"/>
      <c r="G58" s="132"/>
      <c r="H58" s="132"/>
      <c r="I58" s="132"/>
    </row>
    <row r="59" customFormat="false" ht="15" hidden="false" customHeight="false" outlineLevel="0" collapsed="false">
      <c r="E59" s="132"/>
      <c r="F59" s="132"/>
      <c r="G59" s="132"/>
      <c r="H59" s="132"/>
      <c r="I59" s="132"/>
    </row>
    <row r="60" customFormat="false" ht="15" hidden="false" customHeight="false" outlineLevel="0" collapsed="false">
      <c r="E60" s="132"/>
      <c r="F60" s="132"/>
      <c r="G60" s="132"/>
      <c r="H60" s="132"/>
      <c r="I60" s="132"/>
    </row>
    <row r="61" customFormat="false" ht="15" hidden="false" customHeight="false" outlineLevel="0" collapsed="false">
      <c r="E61" s="132"/>
      <c r="F61" s="132"/>
      <c r="G61" s="132"/>
      <c r="H61" s="132"/>
      <c r="I61" s="132"/>
    </row>
    <row r="62" customFormat="false" ht="15" hidden="false" customHeight="false" outlineLevel="0" collapsed="false">
      <c r="E62" s="132"/>
      <c r="F62" s="132"/>
      <c r="G62" s="132"/>
      <c r="H62" s="132"/>
      <c r="I62" s="132"/>
    </row>
    <row r="63" customFormat="false" ht="15" hidden="false" customHeight="false" outlineLevel="0" collapsed="false">
      <c r="E63" s="132"/>
      <c r="F63" s="132"/>
      <c r="G63" s="132"/>
      <c r="H63" s="132"/>
      <c r="I63" s="132"/>
    </row>
    <row r="64" customFormat="false" ht="15" hidden="false" customHeight="false" outlineLevel="0" collapsed="false">
      <c r="E64" s="132"/>
      <c r="F64" s="132"/>
      <c r="G64" s="132"/>
      <c r="H64" s="132"/>
      <c r="I64" s="132"/>
    </row>
    <row r="65" customFormat="false" ht="15" hidden="false" customHeight="false" outlineLevel="0" collapsed="false">
      <c r="E65" s="132"/>
      <c r="F65" s="132"/>
      <c r="G65" s="132"/>
      <c r="H65" s="132"/>
      <c r="I65" s="132"/>
    </row>
    <row r="66" customFormat="false" ht="15" hidden="false" customHeight="false" outlineLevel="0" collapsed="false">
      <c r="E66" s="132"/>
      <c r="F66" s="132"/>
      <c r="G66" s="132"/>
      <c r="H66" s="132"/>
      <c r="I66" s="132"/>
    </row>
    <row r="67" customFormat="false" ht="15" hidden="false" customHeight="false" outlineLevel="0" collapsed="false">
      <c r="E67" s="132"/>
      <c r="F67" s="132"/>
      <c r="G67" s="132"/>
      <c r="H67" s="132"/>
      <c r="I67" s="132"/>
    </row>
    <row r="68" customFormat="false" ht="15" hidden="false" customHeight="false" outlineLevel="0" collapsed="false">
      <c r="E68" s="132"/>
      <c r="F68" s="132"/>
      <c r="G68" s="132"/>
      <c r="H68" s="132"/>
      <c r="I68" s="132"/>
    </row>
    <row r="69" customFormat="false" ht="15" hidden="false" customHeight="false" outlineLevel="0" collapsed="false">
      <c r="E69" s="132"/>
      <c r="F69" s="132"/>
      <c r="G69" s="132"/>
      <c r="H69" s="132"/>
      <c r="I69" s="132"/>
    </row>
    <row r="70" customFormat="false" ht="15" hidden="false" customHeight="false" outlineLevel="0" collapsed="false">
      <c r="E70" s="132"/>
      <c r="F70" s="132"/>
      <c r="G70" s="132"/>
      <c r="H70" s="132"/>
      <c r="I70" s="132"/>
    </row>
    <row r="71" customFormat="false" ht="15" hidden="false" customHeight="false" outlineLevel="0" collapsed="false">
      <c r="E71" s="132"/>
      <c r="F71" s="132"/>
      <c r="G71" s="132"/>
      <c r="H71" s="132"/>
      <c r="I71" s="132"/>
    </row>
    <row r="72" customFormat="false" ht="15" hidden="false" customHeight="false" outlineLevel="0" collapsed="false">
      <c r="E72" s="132"/>
      <c r="F72" s="132"/>
      <c r="G72" s="132"/>
      <c r="H72" s="132"/>
      <c r="I72" s="132"/>
    </row>
    <row r="73" customFormat="false" ht="15" hidden="false" customHeight="false" outlineLevel="0" collapsed="false">
      <c r="E73" s="132"/>
      <c r="F73" s="132"/>
      <c r="G73" s="132"/>
      <c r="H73" s="132"/>
      <c r="I73" s="132"/>
    </row>
    <row r="74" customFormat="false" ht="15" hidden="false" customHeight="false" outlineLevel="0" collapsed="false">
      <c r="E74" s="132"/>
      <c r="F74" s="132"/>
      <c r="G74" s="132"/>
      <c r="H74" s="132"/>
      <c r="I74" s="132"/>
    </row>
    <row r="75" customFormat="false" ht="15" hidden="false" customHeight="false" outlineLevel="0" collapsed="false">
      <c r="E75" s="132"/>
      <c r="F75" s="132"/>
      <c r="G75" s="132"/>
      <c r="H75" s="132"/>
      <c r="I75" s="132"/>
    </row>
    <row r="76" customFormat="false" ht="15" hidden="false" customHeight="false" outlineLevel="0" collapsed="false">
      <c r="E76" s="132"/>
      <c r="F76" s="132"/>
      <c r="G76" s="132"/>
      <c r="H76" s="132"/>
      <c r="I76" s="132"/>
    </row>
    <row r="77" customFormat="false" ht="15" hidden="false" customHeight="false" outlineLevel="0" collapsed="false">
      <c r="E77" s="132"/>
      <c r="F77" s="132"/>
      <c r="G77" s="132"/>
      <c r="H77" s="132"/>
      <c r="I77" s="132"/>
    </row>
    <row r="78" customFormat="false" ht="15" hidden="false" customHeight="false" outlineLevel="0" collapsed="false">
      <c r="E78" s="132"/>
      <c r="F78" s="132"/>
      <c r="G78" s="132"/>
      <c r="H78" s="132"/>
      <c r="I78" s="132"/>
    </row>
    <row r="79" customFormat="false" ht="15" hidden="false" customHeight="false" outlineLevel="0" collapsed="false">
      <c r="E79" s="132"/>
      <c r="F79" s="132"/>
      <c r="G79" s="132"/>
      <c r="H79" s="132"/>
      <c r="I79" s="132"/>
    </row>
    <row r="80" customFormat="false" ht="15" hidden="false" customHeight="false" outlineLevel="0" collapsed="false">
      <c r="E80" s="132"/>
      <c r="F80" s="132"/>
      <c r="G80" s="132"/>
      <c r="H80" s="132"/>
      <c r="I80" s="132"/>
    </row>
    <row r="81" customFormat="false" ht="15" hidden="false" customHeight="false" outlineLevel="0" collapsed="false">
      <c r="E81" s="132"/>
      <c r="F81" s="132"/>
      <c r="G81" s="132"/>
      <c r="H81" s="132"/>
      <c r="I81" s="132"/>
    </row>
    <row r="82" customFormat="false" ht="15" hidden="false" customHeight="false" outlineLevel="0" collapsed="false">
      <c r="E82" s="132"/>
      <c r="F82" s="132"/>
      <c r="G82" s="132"/>
      <c r="H82" s="132"/>
      <c r="I82" s="132"/>
    </row>
    <row r="83" customFormat="false" ht="15" hidden="false" customHeight="false" outlineLevel="0" collapsed="false">
      <c r="E83" s="132"/>
      <c r="F83" s="132"/>
      <c r="G83" s="132"/>
      <c r="H83" s="132"/>
      <c r="I83" s="132"/>
    </row>
    <row r="84" customFormat="false" ht="15" hidden="false" customHeight="false" outlineLevel="0" collapsed="false">
      <c r="E84" s="132"/>
      <c r="F84" s="132"/>
      <c r="G84" s="132"/>
      <c r="H84" s="132"/>
      <c r="I84" s="132"/>
    </row>
    <row r="85" customFormat="false" ht="15" hidden="false" customHeight="false" outlineLevel="0" collapsed="false">
      <c r="E85" s="132"/>
      <c r="F85" s="132"/>
      <c r="G85" s="132"/>
      <c r="H85" s="132"/>
      <c r="I85" s="132"/>
    </row>
    <row r="86" customFormat="false" ht="15" hidden="false" customHeight="false" outlineLevel="0" collapsed="false">
      <c r="E86" s="132"/>
      <c r="F86" s="132"/>
      <c r="G86" s="132"/>
      <c r="H86" s="132"/>
      <c r="I86" s="132"/>
    </row>
    <row r="87" customFormat="false" ht="15" hidden="false" customHeight="false" outlineLevel="0" collapsed="false">
      <c r="E87" s="132"/>
      <c r="F87" s="132"/>
      <c r="G87" s="132"/>
      <c r="H87" s="132"/>
      <c r="I87" s="132"/>
    </row>
    <row r="88" customFormat="false" ht="15" hidden="false" customHeight="false" outlineLevel="0" collapsed="false">
      <c r="E88" s="132"/>
      <c r="F88" s="132"/>
      <c r="G88" s="132"/>
      <c r="H88" s="132"/>
      <c r="I88" s="132"/>
    </row>
    <row r="89" customFormat="false" ht="15" hidden="false" customHeight="false" outlineLevel="0" collapsed="false">
      <c r="E89" s="132"/>
      <c r="F89" s="132"/>
      <c r="G89" s="132"/>
      <c r="H89" s="132"/>
      <c r="I89" s="132"/>
    </row>
    <row r="90" customFormat="false" ht="15" hidden="false" customHeight="false" outlineLevel="0" collapsed="false">
      <c r="E90" s="132"/>
      <c r="F90" s="132"/>
      <c r="G90" s="132"/>
      <c r="H90" s="132"/>
      <c r="I90" s="132"/>
    </row>
    <row r="91" customFormat="false" ht="15" hidden="false" customHeight="false" outlineLevel="0" collapsed="false">
      <c r="E91" s="132"/>
      <c r="F91" s="132"/>
      <c r="G91" s="132"/>
      <c r="H91" s="132"/>
      <c r="I91" s="132"/>
    </row>
    <row r="92" customFormat="false" ht="15" hidden="false" customHeight="false" outlineLevel="0" collapsed="false">
      <c r="E92" s="132"/>
      <c r="F92" s="132"/>
      <c r="G92" s="132"/>
      <c r="H92" s="132"/>
      <c r="I92" s="132"/>
    </row>
    <row r="93" customFormat="false" ht="15" hidden="false" customHeight="false" outlineLevel="0" collapsed="false">
      <c r="E93" s="132"/>
      <c r="F93" s="132"/>
      <c r="G93" s="132"/>
      <c r="H93" s="132"/>
      <c r="I93" s="132"/>
    </row>
    <row r="94" customFormat="false" ht="15" hidden="false" customHeight="false" outlineLevel="0" collapsed="false">
      <c r="E94" s="132"/>
      <c r="F94" s="132"/>
      <c r="G94" s="132"/>
      <c r="H94" s="132"/>
      <c r="I94" s="132"/>
    </row>
    <row r="95" customFormat="false" ht="15" hidden="false" customHeight="false" outlineLevel="0" collapsed="false">
      <c r="E95" s="132"/>
      <c r="F95" s="132"/>
      <c r="G95" s="132"/>
      <c r="H95" s="132"/>
      <c r="I95" s="132"/>
    </row>
    <row r="96" customFormat="false" ht="15" hidden="false" customHeight="false" outlineLevel="0" collapsed="false">
      <c r="E96" s="132"/>
      <c r="F96" s="132"/>
      <c r="G96" s="132"/>
      <c r="H96" s="132"/>
      <c r="I96" s="132"/>
    </row>
    <row r="97" customFormat="false" ht="15" hidden="false" customHeight="false" outlineLevel="0" collapsed="false">
      <c r="E97" s="132"/>
      <c r="F97" s="132"/>
      <c r="G97" s="132"/>
      <c r="H97" s="132"/>
      <c r="I97" s="132"/>
    </row>
    <row r="98" customFormat="false" ht="15" hidden="false" customHeight="false" outlineLevel="0" collapsed="false">
      <c r="E98" s="132"/>
      <c r="F98" s="132"/>
      <c r="G98" s="132"/>
      <c r="H98" s="132"/>
      <c r="I98" s="132"/>
    </row>
    <row r="99" customFormat="false" ht="15" hidden="false" customHeight="false" outlineLevel="0" collapsed="false">
      <c r="E99" s="132"/>
      <c r="F99" s="132"/>
      <c r="G99" s="132"/>
      <c r="H99" s="132"/>
      <c r="I99" s="132"/>
    </row>
    <row r="100" customFormat="false" ht="15" hidden="false" customHeight="false" outlineLevel="0" collapsed="false">
      <c r="E100" s="132"/>
      <c r="F100" s="132"/>
      <c r="G100" s="132"/>
      <c r="H100" s="132"/>
      <c r="I100" s="132"/>
    </row>
    <row r="101" customFormat="false" ht="15" hidden="false" customHeight="false" outlineLevel="0" collapsed="false">
      <c r="E101" s="132"/>
      <c r="F101" s="132"/>
      <c r="G101" s="132"/>
      <c r="H101" s="132"/>
      <c r="I101" s="132"/>
    </row>
    <row r="102" customFormat="false" ht="15" hidden="false" customHeight="false" outlineLevel="0" collapsed="false">
      <c r="E102" s="132"/>
      <c r="F102" s="132"/>
      <c r="G102" s="132"/>
      <c r="H102" s="132"/>
      <c r="I102" s="132"/>
    </row>
    <row r="103" customFormat="false" ht="15" hidden="false" customHeight="false" outlineLevel="0" collapsed="false">
      <c r="E103" s="132"/>
      <c r="F103" s="132"/>
      <c r="G103" s="132"/>
      <c r="H103" s="132"/>
      <c r="I103" s="132"/>
    </row>
    <row r="104" customFormat="false" ht="15" hidden="false" customHeight="false" outlineLevel="0" collapsed="false">
      <c r="E104" s="132"/>
      <c r="F104" s="132"/>
      <c r="G104" s="132"/>
      <c r="H104" s="132"/>
      <c r="I104" s="132"/>
    </row>
    <row r="105" customFormat="false" ht="15" hidden="false" customHeight="false" outlineLevel="0" collapsed="false">
      <c r="E105" s="132"/>
      <c r="F105" s="132"/>
      <c r="G105" s="132"/>
      <c r="H105" s="132"/>
      <c r="I105" s="132"/>
    </row>
    <row r="106" customFormat="false" ht="15" hidden="false" customHeight="false" outlineLevel="0" collapsed="false">
      <c r="E106" s="132"/>
      <c r="F106" s="132"/>
      <c r="G106" s="132"/>
      <c r="H106" s="132"/>
      <c r="I106" s="132"/>
    </row>
    <row r="107" customFormat="false" ht="15" hidden="false" customHeight="false" outlineLevel="0" collapsed="false">
      <c r="E107" s="132"/>
      <c r="F107" s="132"/>
      <c r="G107" s="132"/>
      <c r="H107" s="132"/>
      <c r="I107" s="132"/>
    </row>
    <row r="108" customFormat="false" ht="15" hidden="false" customHeight="false" outlineLevel="0" collapsed="false">
      <c r="E108" s="132"/>
      <c r="F108" s="132"/>
      <c r="G108" s="132"/>
      <c r="H108" s="132"/>
      <c r="I108" s="132"/>
    </row>
    <row r="109" customFormat="false" ht="15" hidden="false" customHeight="false" outlineLevel="0" collapsed="false">
      <c r="E109" s="132"/>
      <c r="F109" s="132"/>
      <c r="G109" s="132"/>
      <c r="H109" s="132"/>
      <c r="I109" s="132"/>
    </row>
    <row r="110" customFormat="false" ht="15" hidden="false" customHeight="false" outlineLevel="0" collapsed="false">
      <c r="E110" s="132"/>
      <c r="F110" s="132"/>
      <c r="G110" s="132"/>
      <c r="H110" s="132"/>
      <c r="I110" s="132"/>
    </row>
    <row r="111" customFormat="false" ht="15" hidden="false" customHeight="false" outlineLevel="0" collapsed="false">
      <c r="E111" s="132"/>
      <c r="F111" s="132"/>
      <c r="G111" s="132"/>
      <c r="H111" s="132"/>
      <c r="I111" s="132"/>
    </row>
    <row r="112" customFormat="false" ht="15" hidden="false" customHeight="false" outlineLevel="0" collapsed="false">
      <c r="E112" s="132"/>
      <c r="F112" s="132"/>
      <c r="G112" s="132"/>
      <c r="H112" s="132"/>
      <c r="I112" s="132"/>
    </row>
    <row r="113" customFormat="false" ht="15" hidden="false" customHeight="false" outlineLevel="0" collapsed="false">
      <c r="E113" s="132"/>
      <c r="F113" s="132"/>
      <c r="G113" s="132"/>
      <c r="H113" s="132"/>
      <c r="I113" s="132"/>
    </row>
    <row r="114" customFormat="false" ht="15" hidden="false" customHeight="false" outlineLevel="0" collapsed="false">
      <c r="E114" s="132"/>
      <c r="F114" s="132"/>
      <c r="G114" s="132"/>
      <c r="H114" s="132"/>
      <c r="I114" s="132"/>
    </row>
    <row r="115" customFormat="false" ht="15" hidden="false" customHeight="false" outlineLevel="0" collapsed="false">
      <c r="E115" s="132"/>
      <c r="F115" s="132"/>
      <c r="G115" s="132"/>
      <c r="H115" s="132"/>
      <c r="I115" s="132"/>
    </row>
    <row r="116" customFormat="false" ht="15" hidden="false" customHeight="false" outlineLevel="0" collapsed="false">
      <c r="E116" s="132"/>
      <c r="F116" s="132"/>
      <c r="G116" s="132"/>
      <c r="H116" s="132"/>
      <c r="I116" s="132"/>
    </row>
    <row r="117" customFormat="false" ht="15" hidden="false" customHeight="false" outlineLevel="0" collapsed="false">
      <c r="E117" s="132"/>
      <c r="F117" s="132"/>
      <c r="G117" s="132"/>
      <c r="H117" s="132"/>
      <c r="I117" s="132"/>
    </row>
    <row r="118" customFormat="false" ht="15" hidden="false" customHeight="false" outlineLevel="0" collapsed="false">
      <c r="E118" s="132"/>
      <c r="F118" s="132"/>
      <c r="G118" s="132"/>
      <c r="H118" s="132"/>
      <c r="I118" s="132"/>
    </row>
    <row r="119" customFormat="false" ht="15" hidden="false" customHeight="false" outlineLevel="0" collapsed="false">
      <c r="E119" s="132"/>
      <c r="F119" s="132"/>
      <c r="G119" s="132"/>
      <c r="H119" s="132"/>
      <c r="I119" s="132"/>
    </row>
    <row r="120" customFormat="false" ht="15" hidden="false" customHeight="false" outlineLevel="0" collapsed="false">
      <c r="E120" s="132"/>
      <c r="F120" s="132"/>
      <c r="G120" s="132"/>
      <c r="H120" s="132"/>
      <c r="I120" s="132"/>
    </row>
    <row r="121" customFormat="false" ht="15" hidden="false" customHeight="false" outlineLevel="0" collapsed="false">
      <c r="E121" s="132"/>
      <c r="F121" s="132"/>
      <c r="G121" s="132"/>
      <c r="H121" s="132"/>
      <c r="I121" s="132"/>
    </row>
    <row r="122" customFormat="false" ht="15" hidden="false" customHeight="false" outlineLevel="0" collapsed="false">
      <c r="E122" s="132"/>
      <c r="F122" s="132"/>
      <c r="G122" s="132"/>
      <c r="H122" s="132"/>
      <c r="I122" s="132"/>
    </row>
    <row r="123" customFormat="false" ht="15" hidden="false" customHeight="false" outlineLevel="0" collapsed="false">
      <c r="E123" s="132"/>
      <c r="F123" s="132"/>
      <c r="G123" s="132"/>
      <c r="H123" s="132"/>
      <c r="I123" s="132"/>
    </row>
    <row r="124" customFormat="false" ht="15" hidden="false" customHeight="false" outlineLevel="0" collapsed="false">
      <c r="E124" s="132"/>
      <c r="F124" s="132"/>
      <c r="G124" s="132"/>
      <c r="H124" s="132"/>
      <c r="I124" s="132"/>
    </row>
    <row r="125" customFormat="false" ht="15" hidden="false" customHeight="false" outlineLevel="0" collapsed="false">
      <c r="E125" s="132"/>
      <c r="F125" s="132"/>
      <c r="G125" s="132"/>
      <c r="H125" s="132"/>
      <c r="I125" s="132"/>
    </row>
    <row r="126" customFormat="false" ht="15" hidden="false" customHeight="false" outlineLevel="0" collapsed="false">
      <c r="E126" s="132"/>
      <c r="F126" s="132"/>
      <c r="G126" s="132"/>
      <c r="H126" s="132"/>
      <c r="I126" s="132"/>
    </row>
    <row r="127" customFormat="false" ht="15" hidden="false" customHeight="false" outlineLevel="0" collapsed="false">
      <c r="E127" s="132"/>
      <c r="F127" s="132"/>
      <c r="G127" s="132"/>
      <c r="H127" s="132"/>
      <c r="I127" s="132"/>
    </row>
    <row r="128" customFormat="false" ht="15" hidden="false" customHeight="false" outlineLevel="0" collapsed="false">
      <c r="E128" s="132"/>
      <c r="F128" s="132"/>
      <c r="G128" s="132"/>
      <c r="H128" s="132"/>
      <c r="I128" s="132"/>
    </row>
    <row r="129" customFormat="false" ht="15" hidden="false" customHeight="false" outlineLevel="0" collapsed="false">
      <c r="E129" s="132"/>
      <c r="F129" s="132"/>
      <c r="G129" s="132"/>
      <c r="H129" s="132"/>
      <c r="I129" s="132"/>
    </row>
    <row r="130" customFormat="false" ht="15" hidden="false" customHeight="false" outlineLevel="0" collapsed="false">
      <c r="E130" s="132"/>
      <c r="F130" s="132"/>
      <c r="G130" s="132"/>
      <c r="H130" s="132"/>
      <c r="I130" s="132"/>
    </row>
    <row r="131" customFormat="false" ht="15" hidden="false" customHeight="false" outlineLevel="0" collapsed="false">
      <c r="E131" s="132"/>
      <c r="F131" s="132"/>
      <c r="G131" s="132"/>
      <c r="H131" s="132"/>
      <c r="I131" s="132"/>
    </row>
    <row r="132" customFormat="false" ht="15" hidden="false" customHeight="false" outlineLevel="0" collapsed="false">
      <c r="E132" s="132"/>
      <c r="F132" s="132"/>
      <c r="G132" s="132"/>
      <c r="H132" s="132"/>
      <c r="I132" s="132"/>
    </row>
    <row r="133" customFormat="false" ht="15" hidden="false" customHeight="false" outlineLevel="0" collapsed="false">
      <c r="E133" s="132"/>
      <c r="F133" s="132"/>
      <c r="G133" s="132"/>
      <c r="H133" s="132"/>
      <c r="I133" s="132"/>
    </row>
    <row r="134" customFormat="false" ht="15" hidden="false" customHeight="false" outlineLevel="0" collapsed="false">
      <c r="E134" s="132"/>
      <c r="F134" s="132"/>
      <c r="G134" s="132"/>
      <c r="H134" s="132"/>
      <c r="I134" s="132"/>
    </row>
    <row r="135" customFormat="false" ht="15" hidden="false" customHeight="false" outlineLevel="0" collapsed="false">
      <c r="E135" s="132"/>
      <c r="F135" s="132"/>
      <c r="G135" s="132"/>
      <c r="H135" s="132"/>
      <c r="I135" s="132"/>
    </row>
  </sheetData>
  <mergeCells count="13">
    <mergeCell ref="B6:B7"/>
    <mergeCell ref="D6:D7"/>
    <mergeCell ref="F6:F7"/>
    <mergeCell ref="H6:H7"/>
    <mergeCell ref="A24:B24"/>
    <mergeCell ref="A25:B25"/>
    <mergeCell ref="A26:B26"/>
    <mergeCell ref="A30:B30"/>
    <mergeCell ref="A31:B31"/>
    <mergeCell ref="A32:B32"/>
    <mergeCell ref="B36:D36"/>
    <mergeCell ref="B37:D37"/>
    <mergeCell ref="B38:D38"/>
  </mergeCells>
  <printOptions headings="false" gridLines="false" gridLinesSet="true" horizontalCentered="true" verticalCentered="false"/>
  <pageMargins left="0.315277777777778" right="0.315277777777778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R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33203125" defaultRowHeight="15.75" customHeight="true" zeroHeight="false" outlineLevelRow="0" outlineLevelCol="0"/>
  <cols>
    <col collapsed="false" customWidth="true" hidden="false" outlineLevel="0" max="1" min="1" style="1" width="2.16"/>
    <col collapsed="false" customWidth="true" hidden="false" outlineLevel="0" max="2" min="2" style="53" width="66.83"/>
    <col collapsed="false" customWidth="true" hidden="false" outlineLevel="0" max="3" min="3" style="1" width="2"/>
    <col collapsed="false" customWidth="true" hidden="false" outlineLevel="0" max="4" min="4" style="1" width="7.83"/>
    <col collapsed="false" customWidth="true" hidden="false" outlineLevel="0" max="5" min="5" style="1" width="2"/>
    <col collapsed="false" customWidth="true" hidden="false" outlineLevel="0" max="6" min="6" style="1" width="15.83"/>
    <col collapsed="false" customWidth="true" hidden="false" outlineLevel="0" max="7" min="7" style="1" width="1.33"/>
    <col collapsed="false" customWidth="true" hidden="false" outlineLevel="0" max="8" min="8" style="1" width="17.33"/>
    <col collapsed="false" customWidth="true" hidden="false" outlineLevel="0" max="9" min="9" style="1" width="1"/>
    <col collapsed="false" customWidth="true" hidden="false" outlineLevel="0" max="10" min="10" style="1" width="16.83"/>
    <col collapsed="false" customWidth="true" hidden="false" outlineLevel="0" max="11" min="11" style="1" width="2"/>
    <col collapsed="false" customWidth="true" hidden="false" outlineLevel="0" max="12" min="12" style="1" width="16.83"/>
    <col collapsed="false" customWidth="true" hidden="false" outlineLevel="0" max="13" min="13" style="1" width="2"/>
    <col collapsed="false" customWidth="true" hidden="false" outlineLevel="0" max="14" min="14" style="1" width="17.83"/>
    <col collapsed="false" customWidth="true" hidden="false" outlineLevel="0" max="15" min="15" style="1" width="2"/>
    <col collapsed="false" customWidth="true" hidden="false" outlineLevel="0" max="16" min="16" style="1" width="18.16"/>
    <col collapsed="false" customWidth="true" hidden="false" outlineLevel="0" max="17" min="17" style="1" width="17"/>
    <col collapsed="false" customWidth="true" hidden="false" outlineLevel="0" max="18" min="18" style="1" width="20.5"/>
    <col collapsed="false" customWidth="true" hidden="false" outlineLevel="0" max="19" min="19" style="1" width="18.5"/>
    <col collapsed="false" customWidth="true" hidden="false" outlineLevel="0" max="20" min="20" style="1" width="21.33"/>
    <col collapsed="false" customWidth="true" hidden="false" outlineLevel="0" max="21" min="21" style="1" width="18.33"/>
    <col collapsed="false" customWidth="false" hidden="false" outlineLevel="0" max="22" min="22" style="1" width="10.33"/>
    <col collapsed="false" customWidth="true" hidden="false" outlineLevel="0" max="23" min="23" style="1" width="18.33"/>
    <col collapsed="false" customWidth="false" hidden="false" outlineLevel="0" max="24" min="24" style="1" width="10.33"/>
    <col collapsed="false" customWidth="true" hidden="false" outlineLevel="0" max="25" min="25" style="1" width="18.33"/>
    <col collapsed="false" customWidth="true" hidden="false" outlineLevel="0" max="26" min="26" style="1" width="16"/>
    <col collapsed="false" customWidth="true" hidden="false" outlineLevel="0" max="27" min="27" style="1" width="10.66"/>
    <col collapsed="false" customWidth="true" hidden="false" outlineLevel="0" max="28" min="28" style="1" width="16"/>
    <col collapsed="false" customWidth="false" hidden="false" outlineLevel="0" max="16384" min="29" style="1" width="10.33"/>
  </cols>
  <sheetData>
    <row r="1" customFormat="false" ht="16.5" hidden="false" customHeight="true" outlineLevel="0" collapsed="false">
      <c r="A1" s="147"/>
      <c r="B1" s="147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</row>
    <row r="2" customFormat="false" ht="16.5" hidden="false" customHeight="true" outlineLevel="0" collapsed="false">
      <c r="A2" s="147"/>
      <c r="B2" s="147" t="s">
        <v>1</v>
      </c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customFormat="false" ht="16.5" hidden="false" customHeight="true" outlineLevel="0" collapsed="false">
      <c r="A3" s="147"/>
      <c r="B3" s="147" t="s">
        <v>72</v>
      </c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</row>
    <row r="4" customFormat="false" ht="15.75" hidden="false" customHeight="false" outlineLevel="0" collapsed="false">
      <c r="A4" s="147"/>
      <c r="B4" s="147" t="s">
        <v>3</v>
      </c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</row>
    <row r="5" customFormat="false" ht="15.75" hidden="false" customHeight="false" outlineLevel="0" collapsed="false">
      <c r="A5" s="148"/>
      <c r="B5" s="56"/>
      <c r="C5" s="148"/>
      <c r="D5" s="148"/>
      <c r="E5" s="148"/>
      <c r="F5" s="149"/>
      <c r="G5" s="149"/>
      <c r="H5" s="149"/>
      <c r="I5" s="149"/>
      <c r="J5" s="149"/>
      <c r="K5" s="149"/>
      <c r="L5" s="149"/>
      <c r="M5" s="149"/>
      <c r="N5" s="150"/>
      <c r="O5" s="148"/>
    </row>
    <row r="6" customFormat="false" ht="43.25" hidden="false" customHeight="false" outlineLevel="0" collapsed="false">
      <c r="B6" s="151" t="s">
        <v>46</v>
      </c>
      <c r="C6" s="152"/>
      <c r="D6" s="151" t="s">
        <v>5</v>
      </c>
      <c r="E6" s="152"/>
      <c r="F6" s="151" t="s">
        <v>73</v>
      </c>
      <c r="G6" s="153"/>
      <c r="H6" s="154" t="s">
        <v>74</v>
      </c>
      <c r="I6" s="153"/>
      <c r="J6" s="151" t="s">
        <v>75</v>
      </c>
      <c r="K6" s="153"/>
      <c r="L6" s="151" t="s">
        <v>76</v>
      </c>
      <c r="M6" s="153"/>
      <c r="N6" s="151" t="s">
        <v>40</v>
      </c>
      <c r="P6" s="155"/>
      <c r="R6" s="155"/>
    </row>
    <row r="7" customFormat="false" ht="6" hidden="false" customHeight="true" outlineLevel="0" collapsed="false">
      <c r="B7" s="156"/>
      <c r="C7" s="156"/>
      <c r="D7" s="156"/>
      <c r="E7" s="156"/>
      <c r="F7" s="157"/>
      <c r="G7" s="156"/>
      <c r="H7" s="158"/>
      <c r="I7" s="156"/>
      <c r="J7" s="156"/>
      <c r="K7" s="156"/>
      <c r="L7" s="157"/>
      <c r="M7" s="156"/>
      <c r="N7" s="157"/>
    </row>
    <row r="8" customFormat="false" ht="6" hidden="false" customHeight="true" outlineLevel="0" collapsed="false">
      <c r="B8" s="159"/>
      <c r="C8" s="159"/>
      <c r="D8" s="159"/>
      <c r="E8" s="159"/>
      <c r="F8" s="160"/>
      <c r="G8" s="160"/>
      <c r="H8" s="160"/>
      <c r="I8" s="160"/>
      <c r="J8" s="161"/>
      <c r="K8" s="160"/>
      <c r="L8" s="161"/>
      <c r="M8" s="160"/>
      <c r="N8" s="161"/>
    </row>
    <row r="9" customFormat="false" ht="15.75" hidden="false" customHeight="false" outlineLevel="0" collapsed="false">
      <c r="B9" s="162" t="s">
        <v>77</v>
      </c>
      <c r="C9" s="156"/>
      <c r="D9" s="163"/>
      <c r="E9" s="156"/>
      <c r="F9" s="164" t="n">
        <v>432843</v>
      </c>
      <c r="G9" s="165" t="n">
        <v>0</v>
      </c>
      <c r="H9" s="164" t="n">
        <v>76435</v>
      </c>
      <c r="I9" s="166"/>
      <c r="J9" s="167" t="n">
        <v>30053</v>
      </c>
      <c r="K9" s="165"/>
      <c r="L9" s="167" t="n">
        <v>-973637</v>
      </c>
      <c r="M9" s="165"/>
      <c r="N9" s="167" t="n">
        <f aca="false">SUM(F9:L9)+1</f>
        <v>-434305</v>
      </c>
      <c r="O9" s="168"/>
      <c r="P9" s="51"/>
      <c r="R9" s="169"/>
    </row>
    <row r="10" customFormat="false" ht="15.75" hidden="false" customHeight="false" outlineLevel="0" collapsed="false">
      <c r="B10" s="170" t="s">
        <v>78</v>
      </c>
      <c r="C10" s="156"/>
      <c r="D10" s="170" t="s">
        <v>79</v>
      </c>
      <c r="E10" s="156"/>
      <c r="F10" s="171"/>
      <c r="G10" s="172"/>
      <c r="H10" s="171"/>
      <c r="I10" s="171"/>
      <c r="J10" s="173"/>
      <c r="K10" s="172"/>
      <c r="L10" s="171" t="n">
        <v>-746</v>
      </c>
      <c r="M10" s="172"/>
      <c r="N10" s="171" t="n">
        <f aca="false">SUM(F10:L10)</f>
        <v>-746</v>
      </c>
      <c r="O10" s="174"/>
      <c r="R10" s="169"/>
    </row>
    <row r="11" customFormat="false" ht="15.75" hidden="true" customHeight="false" outlineLevel="0" collapsed="false">
      <c r="B11" s="175" t="s">
        <v>36</v>
      </c>
      <c r="C11" s="156"/>
      <c r="D11" s="175" t="s">
        <v>37</v>
      </c>
      <c r="E11" s="156"/>
      <c r="F11" s="171"/>
      <c r="G11" s="172"/>
      <c r="H11" s="171"/>
      <c r="I11" s="171"/>
      <c r="J11" s="171"/>
      <c r="K11" s="172"/>
      <c r="L11" s="171"/>
      <c r="M11" s="172"/>
      <c r="N11" s="171" t="n">
        <f aca="false">SUM(F11:L11)</f>
        <v>0</v>
      </c>
      <c r="O11" s="174"/>
      <c r="R11" s="169"/>
    </row>
    <row r="12" customFormat="false" ht="15.75" hidden="false" customHeight="false" outlineLevel="0" collapsed="false">
      <c r="B12" s="175" t="s">
        <v>35</v>
      </c>
      <c r="C12" s="156"/>
      <c r="D12" s="175" t="n">
        <v>21</v>
      </c>
      <c r="E12" s="156"/>
      <c r="F12" s="171"/>
      <c r="G12" s="172"/>
      <c r="H12" s="171"/>
      <c r="I12" s="171"/>
      <c r="J12" s="171" t="n">
        <v>3454</v>
      </c>
      <c r="K12" s="172"/>
      <c r="L12" s="171"/>
      <c r="M12" s="172"/>
      <c r="N12" s="171" t="n">
        <f aca="false">SUM(F12:L12)</f>
        <v>3454</v>
      </c>
      <c r="O12" s="174"/>
      <c r="R12" s="169"/>
    </row>
    <row r="13" customFormat="false" ht="15.75" hidden="false" customHeight="false" outlineLevel="0" collapsed="false">
      <c r="B13" s="175" t="s">
        <v>80</v>
      </c>
      <c r="C13" s="156"/>
      <c r="D13" s="175" t="s">
        <v>63</v>
      </c>
      <c r="E13" s="156"/>
      <c r="F13" s="171"/>
      <c r="G13" s="172"/>
      <c r="H13" s="171"/>
      <c r="I13" s="171"/>
      <c r="J13" s="173"/>
      <c r="K13" s="172"/>
      <c r="L13" s="171" t="n">
        <v>-7335</v>
      </c>
      <c r="M13" s="172"/>
      <c r="N13" s="171" t="n">
        <f aca="false">SUM(F13:L13)</f>
        <v>-7335</v>
      </c>
      <c r="O13" s="174"/>
      <c r="R13" s="169"/>
    </row>
    <row r="14" customFormat="false" ht="15.75" hidden="false" customHeight="false" outlineLevel="0" collapsed="false">
      <c r="B14" s="162" t="s">
        <v>81</v>
      </c>
      <c r="C14" s="156"/>
      <c r="D14" s="163"/>
      <c r="E14" s="156"/>
      <c r="F14" s="164" t="n">
        <f aca="false">SUM(F9:F13)</f>
        <v>432843</v>
      </c>
      <c r="G14" s="165"/>
      <c r="H14" s="164" t="n">
        <f aca="false">SUM(H9:H13)</f>
        <v>76435</v>
      </c>
      <c r="I14" s="166"/>
      <c r="J14" s="164" t="n">
        <f aca="false">SUM(J9:J13)</f>
        <v>33507</v>
      </c>
      <c r="K14" s="165"/>
      <c r="L14" s="164" t="n">
        <f aca="false">SUM(L9:L13)</f>
        <v>-981718</v>
      </c>
      <c r="M14" s="172"/>
      <c r="N14" s="164" t="n">
        <f aca="false">SUM(N9:N13)</f>
        <v>-438932</v>
      </c>
      <c r="P14" s="51"/>
    </row>
    <row r="15" customFormat="false" ht="15.75" hidden="false" customHeight="false" outlineLevel="0" collapsed="false">
      <c r="B15" s="176" t="s">
        <v>82</v>
      </c>
      <c r="C15" s="159"/>
      <c r="D15" s="176"/>
      <c r="E15" s="159"/>
      <c r="F15" s="177" t="n">
        <f aca="false">F14-F9</f>
        <v>0</v>
      </c>
      <c r="G15" s="178"/>
      <c r="H15" s="177" t="n">
        <f aca="false">H14-H9</f>
        <v>0</v>
      </c>
      <c r="I15" s="178"/>
      <c r="J15" s="177" t="n">
        <f aca="false">J14-J9</f>
        <v>3454</v>
      </c>
      <c r="K15" s="178"/>
      <c r="L15" s="177" t="n">
        <f aca="false">L14-L9</f>
        <v>-8081</v>
      </c>
      <c r="M15" s="178"/>
      <c r="N15" s="177" t="n">
        <f aca="false">N14-N9</f>
        <v>-4627</v>
      </c>
      <c r="P15" s="179"/>
    </row>
    <row r="16" customFormat="false" ht="15.75" hidden="false" customHeight="false" outlineLevel="0" collapsed="false">
      <c r="D16" s="180"/>
      <c r="F16" s="180"/>
      <c r="H16" s="181"/>
      <c r="J16" s="180"/>
      <c r="L16" s="180"/>
      <c r="N16" s="180"/>
    </row>
    <row r="17" customFormat="false" ht="15.75" hidden="false" customHeight="false" outlineLevel="0" collapsed="false">
      <c r="B17" s="162" t="s">
        <v>83</v>
      </c>
      <c r="C17" s="156"/>
      <c r="D17" s="182"/>
      <c r="E17" s="156"/>
      <c r="F17" s="167" t="n">
        <v>490932</v>
      </c>
      <c r="G17" s="165"/>
      <c r="H17" s="167" t="n">
        <v>88013</v>
      </c>
      <c r="I17" s="166"/>
      <c r="J17" s="167" t="n">
        <v>53447</v>
      </c>
      <c r="K17" s="165"/>
      <c r="L17" s="167" t="n">
        <v>-449616</v>
      </c>
      <c r="M17" s="165"/>
      <c r="N17" s="167" t="n">
        <f aca="false">SUM(F17:L17)</f>
        <v>182776</v>
      </c>
    </row>
    <row r="18" customFormat="false" ht="15.75" hidden="true" customHeight="false" outlineLevel="0" collapsed="false">
      <c r="B18" s="170" t="s">
        <v>78</v>
      </c>
      <c r="C18" s="156"/>
      <c r="D18" s="170" t="s">
        <v>79</v>
      </c>
      <c r="E18" s="156"/>
      <c r="F18" s="171"/>
      <c r="G18" s="172"/>
      <c r="H18" s="171"/>
      <c r="I18" s="171"/>
      <c r="J18" s="173"/>
      <c r="K18" s="172"/>
      <c r="L18" s="171"/>
      <c r="M18" s="172"/>
      <c r="N18" s="171" t="n">
        <f aca="false">SUM(F18:L18)</f>
        <v>0</v>
      </c>
    </row>
    <row r="19" customFormat="false" ht="15.75" hidden="true" customHeight="false" outlineLevel="0" collapsed="false">
      <c r="B19" s="175" t="s">
        <v>36</v>
      </c>
      <c r="C19" s="156"/>
      <c r="D19" s="175" t="s">
        <v>37</v>
      </c>
      <c r="E19" s="156"/>
      <c r="F19" s="171"/>
      <c r="G19" s="172"/>
      <c r="H19" s="183"/>
      <c r="I19" s="183"/>
      <c r="J19" s="171"/>
      <c r="K19" s="172"/>
      <c r="L19" s="171"/>
      <c r="M19" s="172"/>
      <c r="N19" s="171" t="n">
        <f aca="false">SUM(F19:L19)</f>
        <v>0</v>
      </c>
    </row>
    <row r="20" customFormat="false" ht="15.75" hidden="false" customHeight="false" outlineLevel="0" collapsed="false">
      <c r="B20" s="175" t="s">
        <v>35</v>
      </c>
      <c r="C20" s="156"/>
      <c r="D20" s="175" t="n">
        <v>21</v>
      </c>
      <c r="E20" s="156"/>
      <c r="F20" s="171"/>
      <c r="G20" s="172"/>
      <c r="H20" s="183"/>
      <c r="I20" s="183"/>
      <c r="J20" s="171" t="n">
        <v>187</v>
      </c>
      <c r="K20" s="172"/>
      <c r="L20" s="171"/>
      <c r="M20" s="172"/>
      <c r="N20" s="171" t="n">
        <f aca="false">SUM(F20:L20)</f>
        <v>187</v>
      </c>
    </row>
    <row r="21" customFormat="false" ht="15.75" hidden="false" customHeight="false" outlineLevel="0" collapsed="false">
      <c r="B21" s="175" t="s">
        <v>80</v>
      </c>
      <c r="C21" s="156"/>
      <c r="D21" s="175" t="s">
        <v>63</v>
      </c>
      <c r="E21" s="156"/>
      <c r="F21" s="171"/>
      <c r="G21" s="172"/>
      <c r="H21" s="183"/>
      <c r="I21" s="183"/>
      <c r="J21" s="183"/>
      <c r="K21" s="172"/>
      <c r="L21" s="171" t="n">
        <v>19548</v>
      </c>
      <c r="M21" s="172"/>
      <c r="N21" s="171" t="n">
        <f aca="false">SUM(F21:L21)</f>
        <v>19548</v>
      </c>
    </row>
    <row r="22" customFormat="false" ht="15.75" hidden="false" customHeight="false" outlineLevel="0" collapsed="false">
      <c r="B22" s="162" t="s">
        <v>84</v>
      </c>
      <c r="C22" s="156"/>
      <c r="D22" s="163"/>
      <c r="E22" s="156"/>
      <c r="F22" s="164" t="n">
        <f aca="false">SUM(F17:F21)</f>
        <v>490932</v>
      </c>
      <c r="G22" s="165"/>
      <c r="H22" s="164" t="n">
        <f aca="false">SUM(H17:H21)</f>
        <v>88013</v>
      </c>
      <c r="I22" s="166"/>
      <c r="J22" s="164" t="n">
        <f aca="false">SUM(J17:J21)</f>
        <v>53634</v>
      </c>
      <c r="K22" s="165"/>
      <c r="L22" s="164" t="n">
        <f aca="false">SUM(L17:L21)</f>
        <v>-430068</v>
      </c>
      <c r="M22" s="172"/>
      <c r="N22" s="164" t="n">
        <f aca="false">SUM(N17:N21)</f>
        <v>202511</v>
      </c>
    </row>
    <row r="23" customFormat="false" ht="15.75" hidden="false" customHeight="false" outlineLevel="0" collapsed="false">
      <c r="B23" s="176" t="s">
        <v>82</v>
      </c>
      <c r="C23" s="184"/>
      <c r="D23" s="176"/>
      <c r="E23" s="184"/>
      <c r="F23" s="177" t="n">
        <f aca="false">F22-F17</f>
        <v>0</v>
      </c>
      <c r="G23" s="185"/>
      <c r="H23" s="177" t="n">
        <f aca="false">H22-H17</f>
        <v>0</v>
      </c>
      <c r="I23" s="185"/>
      <c r="J23" s="177" t="n">
        <f aca="false">J22-J17</f>
        <v>187</v>
      </c>
      <c r="K23" s="185"/>
      <c r="L23" s="177" t="n">
        <f aca="false">L22-L17</f>
        <v>19548</v>
      </c>
      <c r="M23" s="185"/>
      <c r="N23" s="177" t="n">
        <f aca="false">N22-N17</f>
        <v>19735</v>
      </c>
    </row>
    <row r="24" customFormat="false" ht="6" hidden="false" customHeight="true" outlineLevel="0" collapsed="false">
      <c r="B24" s="159"/>
      <c r="C24" s="159"/>
      <c r="D24" s="159"/>
      <c r="E24" s="159"/>
      <c r="F24" s="160"/>
      <c r="G24" s="160"/>
      <c r="H24" s="160"/>
      <c r="I24" s="160"/>
      <c r="J24" s="160"/>
      <c r="K24" s="160"/>
      <c r="L24" s="160"/>
      <c r="M24" s="160"/>
      <c r="N24" s="160"/>
    </row>
    <row r="25" customFormat="false" ht="15.75" hidden="false" customHeight="false" outlineLevel="0" collapsed="false">
      <c r="B25" s="156" t="s">
        <v>70</v>
      </c>
      <c r="F25" s="186"/>
      <c r="G25" s="186"/>
      <c r="H25" s="186"/>
      <c r="I25" s="186"/>
      <c r="J25" s="186"/>
      <c r="K25" s="186"/>
      <c r="L25" s="186"/>
      <c r="M25" s="186"/>
      <c r="N25" s="186"/>
    </row>
    <row r="26" customFormat="false" ht="15.75" hidden="false" customHeight="false" outlineLevel="0" collapsed="false">
      <c r="J26" s="186"/>
    </row>
  </sheetData>
  <printOptions headings="false" gridLines="false" gridLinesSet="true" horizontalCentered="true" verticalCentered="false"/>
  <pageMargins left="0.511805555555556" right="0.511805555555556" top="0.511805555555556" bottom="0.511805555555556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true"/>
  </sheetPr>
  <dimension ref="A1:Q6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33203125" defaultRowHeight="15" customHeight="true" zeroHeight="false" outlineLevelRow="0" outlineLevelCol="0"/>
  <cols>
    <col collapsed="false" customWidth="true" hidden="false" outlineLevel="0" max="1" min="1" style="187" width="5.5"/>
    <col collapsed="false" customWidth="true" hidden="false" outlineLevel="0" max="2" min="2" style="187" width="80"/>
    <col collapsed="false" customWidth="true" hidden="false" outlineLevel="0" max="3" min="3" style="187" width="2"/>
    <col collapsed="false" customWidth="true" hidden="false" outlineLevel="0" max="4" min="4" style="187" width="11"/>
    <col collapsed="false" customWidth="true" hidden="false" outlineLevel="0" max="5" min="5" style="187" width="3.66"/>
    <col collapsed="false" customWidth="true" hidden="false" outlineLevel="0" max="6" min="6" style="187" width="16.83"/>
    <col collapsed="false" customWidth="true" hidden="false" outlineLevel="0" max="7" min="7" style="187" width="2.83"/>
    <col collapsed="false" customWidth="true" hidden="false" outlineLevel="0" max="8" min="8" style="187" width="16.83"/>
    <col collapsed="false" customWidth="true" hidden="false" outlineLevel="0" max="9" min="9" style="187" width="3.16"/>
    <col collapsed="false" customWidth="false" hidden="false" outlineLevel="0" max="10" min="10" style="187" width="9.33"/>
    <col collapsed="false" customWidth="true" hidden="false" outlineLevel="0" max="11" min="11" style="187" width="17.16"/>
    <col collapsed="false" customWidth="true" hidden="false" outlineLevel="0" max="12" min="12" style="187" width="18"/>
    <col collapsed="false" customWidth="true" hidden="false" outlineLevel="0" max="13" min="13" style="187" width="17.16"/>
    <col collapsed="false" customWidth="true" hidden="false" outlineLevel="0" max="14" min="14" style="51" width="18.83"/>
    <col collapsed="false" customWidth="false" hidden="false" outlineLevel="0" max="16384" min="15" style="187" width="9.33"/>
  </cols>
  <sheetData>
    <row r="1" customFormat="false" ht="15" hidden="false" customHeight="false" outlineLevel="0" collapsed="false">
      <c r="A1" s="188"/>
      <c r="B1" s="147" t="s">
        <v>0</v>
      </c>
      <c r="C1" s="188"/>
      <c r="D1" s="188"/>
      <c r="E1" s="188"/>
      <c r="F1" s="188"/>
      <c r="G1" s="188"/>
      <c r="H1" s="188"/>
      <c r="I1" s="188"/>
    </row>
    <row r="2" customFormat="false" ht="15" hidden="false" customHeight="false" outlineLevel="0" collapsed="false">
      <c r="A2" s="188"/>
      <c r="B2" s="147" t="s">
        <v>1</v>
      </c>
      <c r="C2" s="188"/>
      <c r="D2" s="188"/>
      <c r="E2" s="188"/>
      <c r="F2" s="188"/>
      <c r="G2" s="188"/>
      <c r="H2" s="188"/>
      <c r="I2" s="188"/>
    </row>
    <row r="3" customFormat="false" ht="15" hidden="false" customHeight="false" outlineLevel="0" collapsed="false">
      <c r="A3" s="188"/>
      <c r="B3" s="147" t="s">
        <v>85</v>
      </c>
      <c r="C3" s="188"/>
      <c r="D3" s="188"/>
      <c r="E3" s="188"/>
      <c r="F3" s="188"/>
      <c r="G3" s="188"/>
      <c r="H3" s="188"/>
      <c r="I3" s="188"/>
    </row>
    <row r="4" customFormat="false" ht="15" hidden="false" customHeight="false" outlineLevel="0" collapsed="false">
      <c r="A4" s="188"/>
      <c r="B4" s="147" t="s">
        <v>3</v>
      </c>
      <c r="C4" s="188"/>
      <c r="D4" s="188"/>
      <c r="E4" s="188"/>
      <c r="F4" s="188"/>
      <c r="G4" s="188"/>
      <c r="H4" s="188"/>
      <c r="I4" s="188"/>
    </row>
    <row r="5" customFormat="false" ht="15" hidden="false" customHeight="false" outlineLevel="0" collapsed="false">
      <c r="A5" s="189"/>
      <c r="B5" s="190"/>
      <c r="C5" s="189"/>
      <c r="D5" s="190"/>
      <c r="E5" s="189"/>
      <c r="F5" s="191"/>
      <c r="H5" s="191"/>
    </row>
    <row r="6" customFormat="false" ht="19.5" hidden="false" customHeight="true" outlineLevel="0" collapsed="false">
      <c r="A6" s="188"/>
      <c r="B6" s="192" t="s">
        <v>46</v>
      </c>
      <c r="C6" s="188"/>
      <c r="D6" s="193" t="s">
        <v>5</v>
      </c>
      <c r="E6" s="194"/>
      <c r="F6" s="195" t="n">
        <v>46112</v>
      </c>
      <c r="G6" s="196"/>
      <c r="H6" s="195" t="n">
        <v>45747</v>
      </c>
    </row>
    <row r="7" customFormat="false" ht="15" hidden="false" customHeight="false" outlineLevel="0" collapsed="false">
      <c r="B7" s="192"/>
      <c r="C7" s="197"/>
      <c r="D7" s="193"/>
      <c r="E7" s="194"/>
      <c r="F7" s="195"/>
      <c r="G7" s="198"/>
      <c r="H7" s="195"/>
    </row>
    <row r="8" customFormat="false" ht="15" hidden="false" customHeight="false" outlineLevel="0" collapsed="false">
      <c r="B8" s="199" t="s">
        <v>86</v>
      </c>
      <c r="C8" s="197"/>
      <c r="D8" s="194"/>
      <c r="E8" s="194"/>
    </row>
    <row r="9" customFormat="false" ht="15" hidden="false" customHeight="false" outlineLevel="0" collapsed="false">
      <c r="B9" s="199" t="s">
        <v>87</v>
      </c>
      <c r="C9" s="197"/>
      <c r="D9" s="200" t="s">
        <v>63</v>
      </c>
      <c r="E9" s="200"/>
      <c r="F9" s="201" t="n">
        <v>19548</v>
      </c>
      <c r="H9" s="202" t="n">
        <v>-7335</v>
      </c>
      <c r="K9" s="51"/>
      <c r="L9" s="203"/>
      <c r="M9" s="204"/>
    </row>
    <row r="10" customFormat="false" ht="15" hidden="false" customHeight="false" outlineLevel="0" collapsed="false">
      <c r="B10" s="205" t="s">
        <v>88</v>
      </c>
      <c r="C10" s="197"/>
      <c r="D10" s="194"/>
      <c r="E10" s="194"/>
      <c r="F10" s="206"/>
      <c r="H10" s="206"/>
      <c r="K10" s="51"/>
      <c r="L10" s="207"/>
      <c r="M10" s="204"/>
    </row>
    <row r="11" customFormat="false" ht="15" hidden="false" customHeight="false" outlineLevel="0" collapsed="false">
      <c r="B11" s="208" t="s">
        <v>89</v>
      </c>
      <c r="C11" s="197"/>
      <c r="D11" s="200" t="n">
        <v>10</v>
      </c>
      <c r="E11" s="200"/>
      <c r="F11" s="209" t="n">
        <v>2861</v>
      </c>
      <c r="H11" s="209" t="n">
        <v>3202</v>
      </c>
      <c r="K11" s="51"/>
      <c r="L11" s="210"/>
      <c r="M11" s="204"/>
    </row>
    <row r="12" customFormat="false" ht="15" hidden="true" customHeight="false" outlineLevel="0" collapsed="false">
      <c r="B12" s="208" t="s">
        <v>90</v>
      </c>
      <c r="C12" s="197"/>
      <c r="D12" s="200" t="n">
        <v>10</v>
      </c>
      <c r="E12" s="200"/>
      <c r="F12" s="209" t="n">
        <v>0</v>
      </c>
      <c r="G12" s="209"/>
      <c r="H12" s="209" t="n">
        <v>0</v>
      </c>
      <c r="K12" s="51"/>
      <c r="L12" s="210"/>
      <c r="M12" s="204"/>
    </row>
    <row r="13" customFormat="false" ht="15" hidden="false" customHeight="false" outlineLevel="0" collapsed="false">
      <c r="B13" s="208" t="s">
        <v>35</v>
      </c>
      <c r="C13" s="197"/>
      <c r="D13" s="200" t="n">
        <v>21</v>
      </c>
      <c r="E13" s="200"/>
      <c r="F13" s="209" t="n">
        <v>186.610000000001</v>
      </c>
      <c r="H13" s="209" t="n">
        <v>3454</v>
      </c>
      <c r="K13" s="51"/>
      <c r="L13" s="210"/>
      <c r="M13" s="204"/>
    </row>
    <row r="14" customFormat="false" ht="15" hidden="false" customHeight="false" outlineLevel="0" collapsed="false">
      <c r="B14" s="208" t="s">
        <v>78</v>
      </c>
      <c r="C14" s="197"/>
      <c r="D14" s="200" t="s">
        <v>79</v>
      </c>
      <c r="E14" s="200"/>
      <c r="F14" s="209" t="n">
        <v>0</v>
      </c>
      <c r="H14" s="211" t="n">
        <v>-746</v>
      </c>
      <c r="K14" s="51"/>
      <c r="L14" s="210"/>
      <c r="M14" s="204"/>
    </row>
    <row r="15" customFormat="false" ht="15" hidden="true" customHeight="false" outlineLevel="0" collapsed="false">
      <c r="B15" s="208" t="s">
        <v>91</v>
      </c>
      <c r="C15" s="197"/>
      <c r="D15" s="200"/>
      <c r="E15" s="200"/>
      <c r="F15" s="212" t="n">
        <v>0</v>
      </c>
      <c r="H15" s="212"/>
      <c r="K15" s="51"/>
      <c r="L15" s="210"/>
      <c r="M15" s="204"/>
    </row>
    <row r="16" customFormat="false" ht="15" hidden="false" customHeight="false" outlineLevel="0" collapsed="false">
      <c r="B16" s="208" t="s">
        <v>92</v>
      </c>
      <c r="C16" s="197"/>
      <c r="D16" s="200" t="n">
        <v>26</v>
      </c>
      <c r="E16" s="200"/>
      <c r="F16" s="209" t="n">
        <v>-3986</v>
      </c>
      <c r="H16" s="209" t="n">
        <v>138</v>
      </c>
      <c r="K16" s="51"/>
      <c r="L16" s="210"/>
      <c r="M16" s="204"/>
    </row>
    <row r="17" customFormat="false" ht="15" hidden="false" customHeight="false" outlineLevel="0" collapsed="false">
      <c r="B17" s="208" t="s">
        <v>93</v>
      </c>
      <c r="C17" s="197"/>
      <c r="D17" s="200" t="n">
        <v>25</v>
      </c>
      <c r="E17" s="200"/>
      <c r="F17" s="209" t="n">
        <v>1396</v>
      </c>
      <c r="H17" s="211" t="n">
        <v>-11</v>
      </c>
      <c r="K17" s="51"/>
      <c r="L17" s="210"/>
      <c r="M17" s="204"/>
    </row>
    <row r="18" customFormat="false" ht="15" hidden="false" customHeight="false" outlineLevel="0" collapsed="false">
      <c r="B18" s="208" t="s">
        <v>94</v>
      </c>
      <c r="C18" s="197"/>
      <c r="D18" s="200" t="n">
        <v>28</v>
      </c>
      <c r="E18" s="200"/>
      <c r="F18" s="213" t="n">
        <v>153</v>
      </c>
      <c r="H18" s="213" t="n">
        <v>10899</v>
      </c>
      <c r="K18" s="51"/>
      <c r="L18" s="210"/>
      <c r="M18" s="204"/>
      <c r="O18" s="214"/>
      <c r="P18" s="214"/>
    </row>
    <row r="19" customFormat="false" ht="15" hidden="true" customHeight="false" outlineLevel="0" collapsed="false">
      <c r="B19" s="208" t="s">
        <v>95</v>
      </c>
      <c r="C19" s="197"/>
      <c r="D19" s="200" t="n">
        <v>10</v>
      </c>
      <c r="E19" s="200"/>
      <c r="F19" s="209" t="n">
        <v>0</v>
      </c>
      <c r="H19" s="209" t="n">
        <v>0</v>
      </c>
      <c r="K19" s="51"/>
      <c r="L19" s="210"/>
      <c r="M19" s="204"/>
    </row>
    <row r="20" customFormat="false" ht="15" hidden="false" customHeight="false" outlineLevel="0" collapsed="false">
      <c r="B20" s="205" t="s">
        <v>96</v>
      </c>
      <c r="C20" s="197"/>
      <c r="D20" s="200"/>
      <c r="E20" s="200"/>
      <c r="F20" s="215"/>
      <c r="H20" s="215"/>
      <c r="K20" s="51"/>
      <c r="L20" s="51"/>
      <c r="M20" s="204"/>
    </row>
    <row r="21" customFormat="false" ht="15" hidden="false" customHeight="false" outlineLevel="0" collapsed="false">
      <c r="B21" s="208" t="s">
        <v>10</v>
      </c>
      <c r="C21" s="197"/>
      <c r="D21" s="200" t="n">
        <f aca="false">BP!D11</f>
        <v>5</v>
      </c>
      <c r="E21" s="200"/>
      <c r="F21" s="216" t="n">
        <v>-1930</v>
      </c>
      <c r="H21" s="217" t="n">
        <v>-8256</v>
      </c>
      <c r="K21" s="51"/>
      <c r="L21" s="104"/>
      <c r="M21" s="204"/>
      <c r="O21" s="214"/>
      <c r="P21" s="214"/>
      <c r="Q21" s="214"/>
    </row>
    <row r="22" customFormat="false" ht="15" hidden="false" customHeight="false" outlineLevel="0" collapsed="false">
      <c r="B22" s="208" t="s">
        <v>12</v>
      </c>
      <c r="D22" s="218" t="n">
        <f aca="false">BP!D12</f>
        <v>6</v>
      </c>
      <c r="E22" s="218"/>
      <c r="F22" s="213" t="n">
        <v>-405</v>
      </c>
      <c r="H22" s="213" t="n">
        <v>73</v>
      </c>
      <c r="K22" s="51"/>
      <c r="L22" s="51"/>
      <c r="M22" s="204"/>
    </row>
    <row r="23" customFormat="false" ht="15" hidden="false" customHeight="false" outlineLevel="0" collapsed="false">
      <c r="B23" s="208" t="s">
        <v>97</v>
      </c>
      <c r="D23" s="218" t="n">
        <f aca="false">BP!D13</f>
        <v>7</v>
      </c>
      <c r="E23" s="218"/>
      <c r="F23" s="213" t="n">
        <v>748</v>
      </c>
      <c r="H23" s="215" t="n">
        <v>-367</v>
      </c>
      <c r="K23" s="51"/>
      <c r="L23" s="51"/>
      <c r="M23" s="204"/>
    </row>
    <row r="24" customFormat="false" ht="15" hidden="false" customHeight="false" outlineLevel="0" collapsed="false">
      <c r="B24" s="208" t="s">
        <v>16</v>
      </c>
      <c r="D24" s="218"/>
      <c r="E24" s="218"/>
      <c r="F24" s="213" t="n">
        <v>8</v>
      </c>
      <c r="H24" s="213" t="n">
        <v>-157</v>
      </c>
      <c r="K24" s="51"/>
      <c r="L24" s="51"/>
      <c r="M24" s="204"/>
    </row>
    <row r="25" customFormat="false" ht="15" hidden="false" customHeight="false" outlineLevel="0" collapsed="false">
      <c r="B25" s="208" t="s">
        <v>18</v>
      </c>
      <c r="D25" s="218" t="n">
        <f aca="false">BP!D15</f>
        <v>8</v>
      </c>
      <c r="E25" s="218"/>
      <c r="F25" s="213" t="n">
        <v>-321.68</v>
      </c>
      <c r="H25" s="213" t="n">
        <v>1298</v>
      </c>
      <c r="K25" s="51"/>
      <c r="L25" s="51"/>
      <c r="M25" s="204"/>
    </row>
    <row r="26" customFormat="false" ht="15" hidden="false" customHeight="false" outlineLevel="0" collapsed="false">
      <c r="B26" s="208" t="s">
        <v>98</v>
      </c>
      <c r="D26" s="218" t="n">
        <v>9</v>
      </c>
      <c r="E26" s="218"/>
      <c r="F26" s="213" t="n">
        <v>-2078</v>
      </c>
      <c r="H26" s="215" t="n">
        <v>-672</v>
      </c>
      <c r="K26" s="51"/>
      <c r="L26" s="51"/>
      <c r="M26" s="204"/>
    </row>
    <row r="27" customFormat="false" ht="15" hidden="false" customHeight="false" outlineLevel="0" collapsed="false">
      <c r="B27" s="205" t="s">
        <v>99</v>
      </c>
      <c r="D27" s="218"/>
      <c r="E27" s="218"/>
      <c r="F27" s="219"/>
      <c r="H27" s="219"/>
      <c r="K27" s="51"/>
      <c r="L27" s="54"/>
      <c r="M27" s="204"/>
    </row>
    <row r="28" customFormat="false" ht="15" hidden="false" customHeight="false" outlineLevel="0" collapsed="false">
      <c r="B28" s="208" t="s">
        <v>100</v>
      </c>
      <c r="D28" s="218" t="n">
        <v>11</v>
      </c>
      <c r="E28" s="218"/>
      <c r="F28" s="217" t="n">
        <v>-126.57</v>
      </c>
      <c r="H28" s="217" t="n">
        <v>-142</v>
      </c>
      <c r="K28" s="51"/>
      <c r="L28" s="104"/>
      <c r="M28" s="204"/>
      <c r="O28" s="214"/>
      <c r="P28" s="214"/>
      <c r="Q28" s="214"/>
    </row>
    <row r="29" customFormat="false" ht="15" hidden="false" customHeight="false" outlineLevel="0" collapsed="false">
      <c r="B29" s="208" t="s">
        <v>11</v>
      </c>
      <c r="D29" s="218" t="n">
        <f aca="false">BP!P11</f>
        <v>12</v>
      </c>
      <c r="E29" s="218"/>
      <c r="F29" s="209" t="n">
        <v>175</v>
      </c>
      <c r="H29" s="209" t="n">
        <v>1267</v>
      </c>
      <c r="K29" s="51"/>
      <c r="L29" s="210"/>
      <c r="M29" s="204"/>
    </row>
    <row r="30" customFormat="false" ht="15" hidden="false" customHeight="false" outlineLevel="0" collapsed="false">
      <c r="B30" s="208" t="s">
        <v>13</v>
      </c>
      <c r="D30" s="218" t="n">
        <f aca="false">BP!P12</f>
        <v>13</v>
      </c>
      <c r="E30" s="218"/>
      <c r="F30" s="209" t="n">
        <v>-8393.42</v>
      </c>
      <c r="H30" s="209" t="n">
        <v>4370</v>
      </c>
      <c r="K30" s="51"/>
      <c r="L30" s="210"/>
      <c r="M30" s="204"/>
    </row>
    <row r="31" customFormat="false" ht="15" hidden="false" customHeight="false" outlineLevel="0" collapsed="false">
      <c r="B31" s="208" t="s">
        <v>101</v>
      </c>
      <c r="D31" s="220" t="s">
        <v>102</v>
      </c>
      <c r="E31" s="220"/>
      <c r="F31" s="209" t="n">
        <v>-256.34</v>
      </c>
      <c r="H31" s="209" t="n">
        <v>43</v>
      </c>
      <c r="K31" s="51"/>
      <c r="L31" s="210"/>
      <c r="M31" s="204"/>
    </row>
    <row r="32" customFormat="false" ht="15" hidden="false" customHeight="false" outlineLevel="0" collapsed="false">
      <c r="B32" s="208" t="s">
        <v>17</v>
      </c>
      <c r="D32" s="218" t="n">
        <v>15</v>
      </c>
      <c r="E32" s="218"/>
      <c r="F32" s="215" t="n">
        <v>-985</v>
      </c>
      <c r="H32" s="213" t="n">
        <v>3358</v>
      </c>
      <c r="K32" s="51"/>
      <c r="L32" s="51"/>
      <c r="M32" s="204"/>
    </row>
    <row r="33" customFormat="false" ht="15" hidden="true" customHeight="false" outlineLevel="0" collapsed="false">
      <c r="B33" s="208" t="s">
        <v>103</v>
      </c>
      <c r="D33" s="220" t="s">
        <v>104</v>
      </c>
      <c r="E33" s="220"/>
      <c r="F33" s="211" t="n">
        <v>-0.0800000000017462</v>
      </c>
      <c r="H33" s="209" t="n">
        <v>0</v>
      </c>
      <c r="K33" s="51"/>
      <c r="L33" s="210"/>
      <c r="M33" s="204"/>
    </row>
    <row r="34" customFormat="false" ht="15" hidden="false" customHeight="false" outlineLevel="0" collapsed="false">
      <c r="B34" s="199" t="s">
        <v>105</v>
      </c>
      <c r="D34" s="218"/>
      <c r="E34" s="218"/>
      <c r="F34" s="202"/>
      <c r="H34" s="221"/>
    </row>
    <row r="35" customFormat="false" ht="15" hidden="false" customHeight="false" outlineLevel="0" collapsed="false">
      <c r="B35" s="205" t="s">
        <v>106</v>
      </c>
      <c r="D35" s="218"/>
      <c r="E35" s="218"/>
      <c r="F35" s="212" t="n">
        <v>0</v>
      </c>
      <c r="H35" s="212" t="n">
        <v>0</v>
      </c>
    </row>
    <row r="36" customFormat="false" ht="6" hidden="false" customHeight="true" outlineLevel="0" collapsed="false">
      <c r="B36" s="205"/>
      <c r="F36" s="211"/>
      <c r="H36" s="222"/>
    </row>
    <row r="37" customFormat="false" ht="15" hidden="false" customHeight="false" outlineLevel="0" collapsed="false">
      <c r="B37" s="223" t="s">
        <v>107</v>
      </c>
      <c r="F37" s="224" t="n">
        <f aca="false">SUM(F9:F33)</f>
        <v>6593.52</v>
      </c>
      <c r="H37" s="224" t="n">
        <f aca="false">SUM(H9:H33)</f>
        <v>10416</v>
      </c>
    </row>
    <row r="38" customFormat="false" ht="6" hidden="false" customHeight="true" outlineLevel="0" collapsed="false">
      <c r="B38" s="225"/>
      <c r="F38" s="206"/>
      <c r="H38" s="226"/>
    </row>
    <row r="39" customFormat="false" ht="15" hidden="false" customHeight="false" outlineLevel="0" collapsed="false">
      <c r="B39" s="199" t="s">
        <v>108</v>
      </c>
      <c r="F39" s="206"/>
      <c r="H39" s="226"/>
    </row>
    <row r="40" customFormat="false" ht="15" hidden="true" customHeight="false" outlineLevel="0" collapsed="false">
      <c r="B40" s="199"/>
      <c r="F40" s="206"/>
      <c r="H40" s="226"/>
    </row>
    <row r="41" customFormat="false" ht="15" hidden="true" customHeight="false" outlineLevel="0" collapsed="false">
      <c r="B41" s="227" t="s">
        <v>109</v>
      </c>
      <c r="F41" s="206"/>
      <c r="H41" s="226"/>
    </row>
    <row r="42" customFormat="false" ht="15" hidden="true" customHeight="false" outlineLevel="0" collapsed="false">
      <c r="B42" s="227" t="s">
        <v>110</v>
      </c>
      <c r="F42" s="206"/>
      <c r="H42" s="226"/>
    </row>
    <row r="43" customFormat="false" ht="15" hidden="false" customHeight="false" outlineLevel="0" collapsed="false">
      <c r="B43" s="205" t="s">
        <v>111</v>
      </c>
      <c r="D43" s="218" t="n">
        <v>10</v>
      </c>
      <c r="E43" s="218"/>
      <c r="F43" s="215" t="n">
        <v>-2268</v>
      </c>
      <c r="H43" s="215" t="n">
        <v>-274</v>
      </c>
      <c r="K43" s="51"/>
      <c r="L43" s="51"/>
      <c r="M43" s="51"/>
    </row>
    <row r="44" customFormat="false" ht="13.5" hidden="true" customHeight="true" outlineLevel="0" collapsed="false">
      <c r="B44" s="205" t="s">
        <v>112</v>
      </c>
      <c r="D44" s="218"/>
      <c r="E44" s="218"/>
      <c r="F44" s="215"/>
      <c r="H44" s="228"/>
      <c r="K44" s="51"/>
      <c r="L44" s="51"/>
      <c r="M44" s="51"/>
    </row>
    <row r="45" customFormat="false" ht="15" hidden="false" customHeight="false" outlineLevel="0" collapsed="false">
      <c r="B45" s="223" t="s">
        <v>113</v>
      </c>
      <c r="F45" s="229" t="n">
        <f aca="false">SUM(F41:F44)</f>
        <v>-2268</v>
      </c>
      <c r="H45" s="229" t="n">
        <f aca="false">SUM(H41:H44)</f>
        <v>-274</v>
      </c>
      <c r="K45" s="51"/>
      <c r="L45" s="51"/>
      <c r="M45" s="51"/>
    </row>
    <row r="46" customFormat="false" ht="6" hidden="false" customHeight="true" outlineLevel="0" collapsed="false">
      <c r="B46" s="199"/>
      <c r="F46" s="230"/>
      <c r="H46" s="231"/>
      <c r="K46" s="51"/>
      <c r="L46" s="51"/>
      <c r="M46" s="51"/>
    </row>
    <row r="47" customFormat="false" ht="15" hidden="false" customHeight="false" outlineLevel="0" collapsed="false">
      <c r="B47" s="199" t="s">
        <v>114</v>
      </c>
      <c r="F47" s="206"/>
      <c r="H47" s="226"/>
      <c r="K47" s="51"/>
      <c r="L47" s="51"/>
      <c r="M47" s="51"/>
    </row>
    <row r="48" customFormat="false" ht="15" hidden="false" customHeight="true" outlineLevel="0" collapsed="false">
      <c r="B48" s="205" t="s">
        <v>115</v>
      </c>
      <c r="D48" s="218"/>
      <c r="E48" s="218"/>
      <c r="F48" s="213" t="n">
        <v>0</v>
      </c>
      <c r="H48" s="213" t="n">
        <v>0</v>
      </c>
      <c r="K48" s="51"/>
      <c r="L48" s="51"/>
      <c r="M48" s="51"/>
    </row>
    <row r="49" customFormat="false" ht="6" hidden="false" customHeight="true" outlineLevel="0" collapsed="false">
      <c r="B49" s="225"/>
      <c r="F49" s="206"/>
      <c r="H49" s="226"/>
    </row>
    <row r="50" customFormat="false" ht="15" hidden="false" customHeight="false" outlineLevel="0" collapsed="false">
      <c r="B50" s="223" t="s">
        <v>116</v>
      </c>
      <c r="F50" s="224" t="n">
        <f aca="false">F48</f>
        <v>0</v>
      </c>
      <c r="H50" s="224" t="n">
        <f aca="false">H48</f>
        <v>0</v>
      </c>
    </row>
    <row r="51" customFormat="false" ht="6" hidden="false" customHeight="true" outlineLevel="0" collapsed="false">
      <c r="B51" s="225"/>
      <c r="F51" s="206"/>
      <c r="H51" s="226"/>
    </row>
    <row r="52" customFormat="false" ht="15" hidden="false" customHeight="false" outlineLevel="0" collapsed="false">
      <c r="B52" s="223" t="s">
        <v>117</v>
      </c>
      <c r="F52" s="224" t="n">
        <f aca="false">F37+F45+F50</f>
        <v>4325.52</v>
      </c>
      <c r="H52" s="224" t="n">
        <f aca="false">H37+H45+H50</f>
        <v>10142</v>
      </c>
    </row>
    <row r="53" customFormat="false" ht="6" hidden="false" customHeight="true" outlineLevel="0" collapsed="false">
      <c r="B53" s="225"/>
      <c r="F53" s="206"/>
      <c r="H53" s="226"/>
    </row>
    <row r="54" customFormat="false" ht="15" hidden="false" customHeight="true" outlineLevel="0" collapsed="false">
      <c r="B54" s="227" t="s">
        <v>118</v>
      </c>
      <c r="D54" s="218" t="n">
        <f aca="false">BP!D10</f>
        <v>4</v>
      </c>
      <c r="E54" s="218"/>
      <c r="F54" s="209" t="n">
        <v>221087</v>
      </c>
      <c r="H54" s="209" t="n">
        <v>122086</v>
      </c>
    </row>
    <row r="55" customFormat="false" ht="6" hidden="false" customHeight="true" outlineLevel="0" collapsed="false">
      <c r="B55" s="225"/>
      <c r="D55" s="218"/>
      <c r="E55" s="218"/>
      <c r="F55" s="206"/>
      <c r="H55" s="206"/>
    </row>
    <row r="56" customFormat="false" ht="15" hidden="false" customHeight="true" outlineLevel="0" collapsed="false">
      <c r="B56" s="227" t="s">
        <v>119</v>
      </c>
      <c r="D56" s="218" t="n">
        <f aca="false">D54</f>
        <v>4</v>
      </c>
      <c r="E56" s="218"/>
      <c r="F56" s="209" t="n">
        <v>225413</v>
      </c>
      <c r="H56" s="209" t="n">
        <v>132228</v>
      </c>
    </row>
    <row r="57" customFormat="false" ht="6" hidden="false" customHeight="true" outlineLevel="0" collapsed="false">
      <c r="B57" s="225"/>
      <c r="F57" s="206"/>
      <c r="H57" s="226"/>
    </row>
    <row r="58" customFormat="false" ht="15" hidden="false" customHeight="false" outlineLevel="0" collapsed="false">
      <c r="A58" s="227"/>
      <c r="B58" s="223" t="s">
        <v>120</v>
      </c>
      <c r="F58" s="224" t="n">
        <f aca="false">F56-F54</f>
        <v>4326</v>
      </c>
      <c r="H58" s="224" t="n">
        <f aca="false">H56-H54</f>
        <v>10142</v>
      </c>
    </row>
    <row r="59" customFormat="false" ht="15" hidden="false" customHeight="false" outlineLevel="0" collapsed="false">
      <c r="B59" s="232" t="s">
        <v>70</v>
      </c>
    </row>
    <row r="60" customFormat="false" ht="15" hidden="false" customHeight="false" outlineLevel="0" collapsed="false">
      <c r="F60" s="29" t="n">
        <f aca="false">F52-F58</f>
        <v>-0.479999999999563</v>
      </c>
      <c r="G60" s="29" t="n">
        <f aca="false">G52-G58</f>
        <v>0</v>
      </c>
      <c r="H60" s="29" t="n">
        <f aca="false">H52-H58</f>
        <v>0</v>
      </c>
      <c r="I60" s="51"/>
    </row>
    <row r="61" customFormat="false" ht="15" hidden="false" customHeight="false" outlineLevel="0" collapsed="false">
      <c r="F61" s="51"/>
      <c r="G61" s="51"/>
      <c r="H61" s="51"/>
    </row>
  </sheetData>
  <mergeCells count="4">
    <mergeCell ref="B6:B7"/>
    <mergeCell ref="D6:D7"/>
    <mergeCell ref="F6:F7"/>
    <mergeCell ref="H6:H7"/>
  </mergeCells>
  <printOptions headings="false" gridLines="false" gridLinesSet="true" horizontalCentered="true" verticalCentered="false"/>
  <pageMargins left="0.315277777777778" right="0.315277777777778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92D050"/>
    <pageSetUpPr fitToPage="false"/>
  </sheetPr>
  <dimension ref="A1:Q5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90" workbookViewId="0">
      <selection pane="topLeft" activeCell="A1" activeCellId="0" sqref="A1"/>
    </sheetView>
  </sheetViews>
  <sheetFormatPr defaultColWidth="9.33203125" defaultRowHeight="15" customHeight="true" zeroHeight="false" outlineLevelRow="0" outlineLevelCol="0"/>
  <cols>
    <col collapsed="false" customWidth="true" hidden="false" outlineLevel="0" max="1" min="1" style="233" width="4.66"/>
    <col collapsed="false" customWidth="true" hidden="false" outlineLevel="0" max="2" min="2" style="234" width="8.16"/>
    <col collapsed="false" customWidth="true" hidden="false" outlineLevel="0" max="3" min="3" style="235" width="68.33"/>
    <col collapsed="false" customWidth="true" hidden="false" outlineLevel="0" max="4" min="4" style="235" width="2"/>
    <col collapsed="false" customWidth="true" hidden="false" outlineLevel="0" max="5" min="5" style="236" width="11.66"/>
    <col collapsed="false" customWidth="true" hidden="false" outlineLevel="0" max="6" min="6" style="235" width="2"/>
    <col collapsed="false" customWidth="true" hidden="false" outlineLevel="0" max="7" min="7" style="235" width="17.83"/>
    <col collapsed="false" customWidth="true" hidden="false" outlineLevel="0" max="8" min="8" style="235" width="2.33"/>
    <col collapsed="false" customWidth="true" hidden="false" outlineLevel="0" max="9" min="9" style="235" width="17.83"/>
    <col collapsed="false" customWidth="true" hidden="false" outlineLevel="0" max="10" min="10" style="235" width="10.33"/>
    <col collapsed="false" customWidth="true" hidden="false" outlineLevel="0" max="11" min="11" style="235" width="3.33"/>
    <col collapsed="false" customWidth="true" hidden="false" outlineLevel="0" max="12" min="12" style="235" width="9.83"/>
    <col collapsed="false" customWidth="false" hidden="false" outlineLevel="0" max="13" min="13" style="235" width="9.33"/>
    <col collapsed="false" customWidth="true" hidden="false" outlineLevel="0" max="14" min="14" style="235" width="17.83"/>
    <col collapsed="false" customWidth="false" hidden="false" outlineLevel="0" max="16384" min="15" style="235" width="9.33"/>
  </cols>
  <sheetData>
    <row r="1" customFormat="false" ht="15.75" hidden="false" customHeight="true" outlineLevel="0" collapsed="false">
      <c r="A1" s="237"/>
      <c r="B1" s="237" t="s">
        <v>0</v>
      </c>
      <c r="C1" s="237"/>
      <c r="D1" s="237"/>
      <c r="E1" s="237"/>
      <c r="F1" s="237"/>
      <c r="G1" s="237"/>
      <c r="H1" s="237"/>
      <c r="I1" s="237"/>
    </row>
    <row r="2" customFormat="false" ht="15" hidden="false" customHeight="false" outlineLevel="0" collapsed="false">
      <c r="A2" s="237"/>
      <c r="B2" s="237" t="s">
        <v>1</v>
      </c>
      <c r="C2" s="237"/>
      <c r="D2" s="237"/>
      <c r="E2" s="237"/>
      <c r="F2" s="237"/>
      <c r="G2" s="237"/>
      <c r="H2" s="237"/>
      <c r="I2" s="237"/>
    </row>
    <row r="3" customFormat="false" ht="15" hidden="false" customHeight="false" outlineLevel="0" collapsed="false">
      <c r="A3" s="237"/>
      <c r="B3" s="237" t="s">
        <v>121</v>
      </c>
      <c r="C3" s="237"/>
      <c r="D3" s="237"/>
      <c r="E3" s="237"/>
      <c r="F3" s="237"/>
      <c r="G3" s="237"/>
      <c r="H3" s="237"/>
      <c r="I3" s="237"/>
    </row>
    <row r="4" customFormat="false" ht="15" hidden="false" customHeight="false" outlineLevel="0" collapsed="false">
      <c r="A4" s="237"/>
      <c r="B4" s="237" t="s">
        <v>3</v>
      </c>
      <c r="C4" s="237"/>
      <c r="D4" s="237"/>
      <c r="E4" s="237"/>
      <c r="F4" s="237"/>
      <c r="G4" s="237"/>
      <c r="H4" s="237"/>
      <c r="I4" s="237"/>
    </row>
    <row r="5" customFormat="false" ht="15.75" hidden="false" customHeight="true" outlineLevel="0" collapsed="false">
      <c r="B5" s="238"/>
      <c r="C5" s="239"/>
      <c r="D5" s="240"/>
      <c r="E5" s="241"/>
      <c r="F5" s="240"/>
      <c r="G5" s="190"/>
      <c r="H5" s="189"/>
      <c r="I5" s="190"/>
    </row>
    <row r="6" customFormat="false" ht="21.75" hidden="false" customHeight="true" outlineLevel="0" collapsed="false">
      <c r="B6" s="241"/>
      <c r="C6" s="242" t="s">
        <v>122</v>
      </c>
      <c r="D6" s="243"/>
      <c r="E6" s="244" t="s">
        <v>5</v>
      </c>
      <c r="F6" s="243"/>
      <c r="G6" s="245" t="n">
        <v>46112</v>
      </c>
      <c r="H6" s="246"/>
      <c r="I6" s="245" t="n">
        <v>45747</v>
      </c>
      <c r="N6" s="246"/>
    </row>
    <row r="7" customFormat="false" ht="15" hidden="false" customHeight="false" outlineLevel="0" collapsed="false">
      <c r="B7" s="241"/>
      <c r="C7" s="247"/>
      <c r="D7" s="243"/>
      <c r="E7" s="248"/>
      <c r="F7" s="243"/>
      <c r="G7" s="249"/>
      <c r="H7" s="250"/>
      <c r="I7" s="23"/>
      <c r="N7" s="246"/>
    </row>
    <row r="8" customFormat="false" ht="15" hidden="false" customHeight="false" outlineLevel="0" collapsed="false">
      <c r="B8" s="251" t="n">
        <v>1</v>
      </c>
      <c r="C8" s="252" t="s">
        <v>123</v>
      </c>
      <c r="D8" s="237"/>
      <c r="E8" s="248"/>
      <c r="F8" s="237"/>
      <c r="G8" s="43" t="n">
        <f aca="false">SUM(G9:G11)</f>
        <v>38626</v>
      </c>
      <c r="H8" s="253"/>
      <c r="I8" s="43" t="n">
        <f aca="false">SUM(I9:I11)</f>
        <v>33288</v>
      </c>
      <c r="N8" s="254"/>
      <c r="O8" s="255"/>
    </row>
    <row r="9" customFormat="false" ht="15" hidden="false" customHeight="false" outlineLevel="0" collapsed="false">
      <c r="B9" s="234" t="s">
        <v>124</v>
      </c>
      <c r="C9" s="256" t="s">
        <v>125</v>
      </c>
      <c r="D9" s="256"/>
      <c r="E9" s="233" t="n">
        <v>22</v>
      </c>
      <c r="F9" s="256"/>
      <c r="G9" s="40" t="n">
        <v>27591</v>
      </c>
      <c r="H9" s="28"/>
      <c r="I9" s="40" t="n">
        <v>32922</v>
      </c>
      <c r="N9" s="257"/>
      <c r="O9" s="255"/>
    </row>
    <row r="10" customFormat="false" ht="15" hidden="false" customHeight="false" outlineLevel="0" collapsed="false">
      <c r="B10" s="234" t="s">
        <v>126</v>
      </c>
      <c r="C10" s="256" t="s">
        <v>127</v>
      </c>
      <c r="D10" s="258"/>
      <c r="E10" s="233" t="n">
        <v>25</v>
      </c>
      <c r="F10" s="258"/>
      <c r="G10" s="40" t="n">
        <v>-1396</v>
      </c>
      <c r="H10" s="28"/>
      <c r="I10" s="40" t="n">
        <v>11</v>
      </c>
      <c r="N10" s="257"/>
      <c r="O10" s="255"/>
    </row>
    <row r="11" customFormat="false" ht="15" hidden="false" customHeight="false" outlineLevel="0" collapsed="false">
      <c r="B11" s="234" t="s">
        <v>128</v>
      </c>
      <c r="C11" s="256" t="s">
        <v>129</v>
      </c>
      <c r="D11" s="258"/>
      <c r="E11" s="233" t="n">
        <v>27</v>
      </c>
      <c r="F11" s="258"/>
      <c r="G11" s="40" t="n">
        <v>12431</v>
      </c>
      <c r="H11" s="28"/>
      <c r="I11" s="40" t="n">
        <v>355</v>
      </c>
      <c r="N11" s="257"/>
      <c r="O11" s="255"/>
    </row>
    <row r="12" customFormat="false" ht="6" hidden="false" customHeight="true" outlineLevel="0" collapsed="false">
      <c r="B12" s="259"/>
      <c r="C12" s="260"/>
      <c r="D12" s="243"/>
      <c r="E12" s="233"/>
      <c r="F12" s="243"/>
      <c r="G12" s="261"/>
      <c r="H12" s="28"/>
      <c r="I12" s="261"/>
      <c r="N12" s="262"/>
    </row>
    <row r="13" customFormat="false" ht="15" hidden="false" customHeight="false" outlineLevel="0" collapsed="false">
      <c r="B13" s="247" t="n">
        <v>2</v>
      </c>
      <c r="C13" s="263" t="s">
        <v>130</v>
      </c>
      <c r="D13" s="237"/>
      <c r="E13" s="248"/>
      <c r="F13" s="237"/>
      <c r="G13" s="43" t="n">
        <f aca="false">SUM(G14:G17)</f>
        <v>-4277</v>
      </c>
      <c r="H13" s="253"/>
      <c r="I13" s="43" t="n">
        <f aca="false">SUM(I14:I17)</f>
        <v>-7764</v>
      </c>
      <c r="N13" s="254"/>
      <c r="O13" s="255"/>
    </row>
    <row r="14" customFormat="false" ht="15" hidden="false" customHeight="false" outlineLevel="0" collapsed="false">
      <c r="B14" s="234" t="s">
        <v>131</v>
      </c>
      <c r="C14" s="256" t="s">
        <v>132</v>
      </c>
      <c r="D14" s="256"/>
      <c r="E14" s="233" t="s">
        <v>133</v>
      </c>
      <c r="F14" s="256"/>
      <c r="G14" s="40" t="n">
        <v>-4407</v>
      </c>
      <c r="H14" s="28"/>
      <c r="I14" s="40" t="n">
        <v>-3413</v>
      </c>
      <c r="N14" s="257"/>
      <c r="O14" s="255"/>
    </row>
    <row r="15" customFormat="false" ht="15" hidden="false" customHeight="false" outlineLevel="0" collapsed="false">
      <c r="B15" s="234" t="s">
        <v>134</v>
      </c>
      <c r="C15" s="256" t="s">
        <v>135</v>
      </c>
      <c r="D15" s="256"/>
      <c r="E15" s="233" t="s">
        <v>133</v>
      </c>
      <c r="F15" s="256"/>
      <c r="G15" s="40" t="n">
        <v>-3854</v>
      </c>
      <c r="H15" s="28"/>
      <c r="I15" s="40" t="n">
        <v>-4209</v>
      </c>
      <c r="N15" s="257"/>
      <c r="O15" s="255"/>
    </row>
    <row r="16" customFormat="false" ht="15" hidden="false" customHeight="false" outlineLevel="0" collapsed="false">
      <c r="B16" s="234" t="s">
        <v>136</v>
      </c>
      <c r="C16" s="256" t="s">
        <v>137</v>
      </c>
      <c r="D16" s="256"/>
      <c r="E16" s="233" t="n">
        <v>27</v>
      </c>
      <c r="F16" s="256"/>
      <c r="G16" s="40" t="n">
        <v>-2</v>
      </c>
      <c r="H16" s="28"/>
      <c r="I16" s="40" t="n">
        <v>-4</v>
      </c>
      <c r="L16" s="264"/>
      <c r="N16" s="257"/>
      <c r="O16" s="255"/>
      <c r="P16" s="255"/>
      <c r="Q16" s="265"/>
    </row>
    <row r="17" customFormat="false" ht="15" hidden="false" customHeight="false" outlineLevel="0" collapsed="false">
      <c r="B17" s="234" t="s">
        <v>138</v>
      </c>
      <c r="C17" s="256" t="s">
        <v>139</v>
      </c>
      <c r="D17" s="256"/>
      <c r="E17" s="233" t="n">
        <v>26</v>
      </c>
      <c r="F17" s="256"/>
      <c r="G17" s="40" t="n">
        <v>3986</v>
      </c>
      <c r="H17" s="28"/>
      <c r="I17" s="40" t="n">
        <v>-138</v>
      </c>
      <c r="N17" s="262"/>
      <c r="O17" s="255"/>
    </row>
    <row r="18" customFormat="false" ht="6" hidden="false" customHeight="true" outlineLevel="0" collapsed="false">
      <c r="B18" s="259"/>
      <c r="C18" s="243"/>
      <c r="D18" s="243"/>
      <c r="E18" s="233"/>
      <c r="F18" s="243"/>
      <c r="G18" s="40"/>
      <c r="H18" s="28"/>
      <c r="I18" s="40"/>
      <c r="N18" s="262"/>
    </row>
    <row r="19" customFormat="false" ht="15" hidden="false" customHeight="false" outlineLevel="0" collapsed="false">
      <c r="B19" s="251" t="n">
        <v>3</v>
      </c>
      <c r="C19" s="252" t="s">
        <v>140</v>
      </c>
      <c r="D19" s="237"/>
      <c r="E19" s="248"/>
      <c r="F19" s="237"/>
      <c r="G19" s="43" t="n">
        <f aca="false">G8+G13</f>
        <v>34349</v>
      </c>
      <c r="H19" s="253"/>
      <c r="I19" s="43" t="n">
        <f aca="false">I8+I13</f>
        <v>25524</v>
      </c>
      <c r="N19" s="254"/>
      <c r="O19" s="255"/>
    </row>
    <row r="20" customFormat="false" ht="4.5" hidden="false" customHeight="true" outlineLevel="0" collapsed="false">
      <c r="B20" s="251"/>
      <c r="C20" s="252"/>
      <c r="D20" s="237"/>
      <c r="E20" s="248"/>
      <c r="F20" s="237"/>
      <c r="G20" s="43"/>
      <c r="H20" s="253"/>
      <c r="I20" s="43"/>
      <c r="N20" s="254"/>
    </row>
    <row r="21" customFormat="false" ht="15" hidden="false" customHeight="false" outlineLevel="0" collapsed="false">
      <c r="B21" s="251" t="n">
        <v>4</v>
      </c>
      <c r="C21" s="252" t="s">
        <v>141</v>
      </c>
      <c r="D21" s="237"/>
      <c r="E21" s="248"/>
      <c r="F21" s="237"/>
      <c r="G21" s="43" t="n">
        <f aca="false">G22</f>
        <v>-2861</v>
      </c>
      <c r="H21" s="253"/>
      <c r="I21" s="43" t="n">
        <f aca="false">I22</f>
        <v>-3202</v>
      </c>
      <c r="N21" s="254"/>
      <c r="O21" s="255"/>
    </row>
    <row r="22" customFormat="false" ht="15" hidden="false" customHeight="false" outlineLevel="0" collapsed="false">
      <c r="B22" s="234" t="s">
        <v>142</v>
      </c>
      <c r="C22" s="256" t="s">
        <v>89</v>
      </c>
      <c r="D22" s="258"/>
      <c r="E22" s="233" t="s">
        <v>133</v>
      </c>
      <c r="F22" s="258"/>
      <c r="G22" s="40" t="n">
        <v>-2861</v>
      </c>
      <c r="H22" s="28"/>
      <c r="I22" s="40" t="n">
        <v>-3202</v>
      </c>
      <c r="L22" s="265"/>
      <c r="N22" s="257"/>
      <c r="O22" s="255"/>
      <c r="P22" s="255"/>
    </row>
    <row r="23" customFormat="false" ht="6" hidden="false" customHeight="true" outlineLevel="0" collapsed="false">
      <c r="B23" s="259"/>
      <c r="C23" s="243"/>
      <c r="D23" s="243"/>
      <c r="E23" s="233"/>
      <c r="F23" s="243"/>
      <c r="G23" s="40"/>
      <c r="H23" s="28"/>
      <c r="I23" s="40"/>
      <c r="N23" s="262"/>
    </row>
    <row r="24" customFormat="false" ht="15" hidden="false" customHeight="false" outlineLevel="0" collapsed="false">
      <c r="B24" s="251" t="n">
        <v>5</v>
      </c>
      <c r="C24" s="252" t="s">
        <v>143</v>
      </c>
      <c r="D24" s="237"/>
      <c r="E24" s="248"/>
      <c r="F24" s="237"/>
      <c r="G24" s="43" t="n">
        <f aca="false">G19+G21</f>
        <v>31488</v>
      </c>
      <c r="H24" s="253"/>
      <c r="I24" s="43" t="n">
        <f aca="false">I19+I21</f>
        <v>22322</v>
      </c>
      <c r="N24" s="254"/>
      <c r="O24" s="255"/>
    </row>
    <row r="25" customFormat="false" ht="4.5" hidden="false" customHeight="true" outlineLevel="0" collapsed="false">
      <c r="B25" s="266"/>
      <c r="C25" s="267"/>
      <c r="D25" s="243"/>
      <c r="E25" s="233"/>
      <c r="F25" s="243"/>
      <c r="G25" s="268"/>
      <c r="H25" s="28"/>
      <c r="I25" s="268"/>
      <c r="N25" s="262"/>
    </row>
    <row r="26" customFormat="false" ht="15" hidden="false" customHeight="false" outlineLevel="0" collapsed="false">
      <c r="B26" s="247" t="n">
        <v>6</v>
      </c>
      <c r="C26" s="263" t="s">
        <v>144</v>
      </c>
      <c r="D26" s="237"/>
      <c r="E26" s="248"/>
      <c r="F26" s="237"/>
      <c r="G26" s="269" t="n">
        <f aca="false">G27</f>
        <v>7507</v>
      </c>
      <c r="H26" s="253"/>
      <c r="I26" s="269" t="n">
        <f aca="false">I27</f>
        <v>4177</v>
      </c>
      <c r="N26" s="254"/>
      <c r="O26" s="255"/>
    </row>
    <row r="27" customFormat="false" ht="15" hidden="false" customHeight="false" outlineLevel="0" collapsed="false">
      <c r="B27" s="234" t="s">
        <v>145</v>
      </c>
      <c r="C27" s="256" t="s">
        <v>58</v>
      </c>
      <c r="D27" s="256"/>
      <c r="E27" s="233" t="n">
        <v>28</v>
      </c>
      <c r="F27" s="256"/>
      <c r="G27" s="40" t="n">
        <v>7507</v>
      </c>
      <c r="H27" s="28"/>
      <c r="I27" s="40" t="n">
        <v>4177</v>
      </c>
      <c r="N27" s="257"/>
      <c r="O27" s="255"/>
    </row>
    <row r="28" customFormat="false" ht="6" hidden="false" customHeight="true" outlineLevel="0" collapsed="false">
      <c r="B28" s="259"/>
      <c r="C28" s="243"/>
      <c r="D28" s="243"/>
      <c r="E28" s="233"/>
      <c r="F28" s="243"/>
      <c r="G28" s="40"/>
      <c r="H28" s="28"/>
      <c r="I28" s="40"/>
      <c r="N28" s="262"/>
    </row>
    <row r="29" customFormat="false" ht="15" hidden="false" customHeight="false" outlineLevel="0" collapsed="false">
      <c r="B29" s="251" t="n">
        <v>7</v>
      </c>
      <c r="C29" s="252" t="s">
        <v>146</v>
      </c>
      <c r="D29" s="237"/>
      <c r="E29" s="248"/>
      <c r="F29" s="237"/>
      <c r="G29" s="43" t="n">
        <f aca="false">G24+G26</f>
        <v>38995</v>
      </c>
      <c r="H29" s="253"/>
      <c r="I29" s="43" t="n">
        <f aca="false">I24+I26</f>
        <v>26499</v>
      </c>
      <c r="K29" s="270"/>
      <c r="N29" s="254"/>
    </row>
    <row r="30" customFormat="false" ht="5.25" hidden="false" customHeight="true" outlineLevel="0" collapsed="false">
      <c r="B30" s="266"/>
      <c r="C30" s="243"/>
      <c r="D30" s="243"/>
      <c r="E30" s="233"/>
      <c r="F30" s="243"/>
      <c r="G30" s="40"/>
      <c r="H30" s="28"/>
      <c r="I30" s="40"/>
      <c r="N30" s="262"/>
    </row>
    <row r="31" customFormat="false" ht="15" hidden="false" customHeight="false" outlineLevel="0" collapsed="false">
      <c r="B31" s="251" t="n">
        <v>8</v>
      </c>
      <c r="C31" s="252" t="s">
        <v>147</v>
      </c>
      <c r="D31" s="237"/>
      <c r="E31" s="248"/>
      <c r="F31" s="237"/>
      <c r="G31" s="43" t="n">
        <f aca="false">G32+G37+G42+G46</f>
        <v>38995</v>
      </c>
      <c r="H31" s="253"/>
      <c r="I31" s="43" t="n">
        <f aca="false">I32+I37+I42+I46</f>
        <v>26499</v>
      </c>
      <c r="L31" s="265"/>
      <c r="N31" s="254"/>
      <c r="O31" s="255"/>
    </row>
    <row r="32" customFormat="false" ht="15" hidden="false" customHeight="false" outlineLevel="0" collapsed="false">
      <c r="B32" s="271" t="s">
        <v>148</v>
      </c>
      <c r="C32" s="272" t="s">
        <v>149</v>
      </c>
      <c r="D32" s="272"/>
      <c r="E32" s="233"/>
      <c r="F32" s="272"/>
      <c r="G32" s="273" t="n">
        <f aca="false">SUM(G33:G35)</f>
        <v>9544</v>
      </c>
      <c r="H32" s="253"/>
      <c r="I32" s="273" t="n">
        <f aca="false">SUM(I33:I35)</f>
        <v>9524</v>
      </c>
      <c r="N32" s="254"/>
      <c r="O32" s="255"/>
    </row>
    <row r="33" customFormat="false" ht="15" hidden="false" customHeight="false" outlineLevel="0" collapsed="false">
      <c r="B33" s="234" t="s">
        <v>150</v>
      </c>
      <c r="C33" s="274" t="s">
        <v>151</v>
      </c>
      <c r="D33" s="274"/>
      <c r="E33" s="233" t="s">
        <v>133</v>
      </c>
      <c r="F33" s="274"/>
      <c r="G33" s="40" t="n">
        <v>5687</v>
      </c>
      <c r="H33" s="28"/>
      <c r="I33" s="40" t="n">
        <v>6530</v>
      </c>
      <c r="N33" s="262"/>
      <c r="O33" s="255"/>
    </row>
    <row r="34" customFormat="false" ht="15" hidden="false" customHeight="false" outlineLevel="0" collapsed="false">
      <c r="B34" s="234" t="s">
        <v>152</v>
      </c>
      <c r="C34" s="274" t="s">
        <v>153</v>
      </c>
      <c r="D34" s="274"/>
      <c r="E34" s="233" t="s">
        <v>133</v>
      </c>
      <c r="F34" s="274"/>
      <c r="G34" s="40" t="n">
        <v>2870</v>
      </c>
      <c r="H34" s="28"/>
      <c r="I34" s="40" t="n">
        <v>2109</v>
      </c>
      <c r="L34" s="255"/>
      <c r="N34" s="262"/>
      <c r="O34" s="255"/>
    </row>
    <row r="35" customFormat="false" ht="15" hidden="false" customHeight="false" outlineLevel="0" collapsed="false">
      <c r="B35" s="234" t="s">
        <v>154</v>
      </c>
      <c r="C35" s="274" t="s">
        <v>155</v>
      </c>
      <c r="D35" s="274"/>
      <c r="E35" s="233" t="s">
        <v>133</v>
      </c>
      <c r="F35" s="274"/>
      <c r="G35" s="40" t="n">
        <v>987</v>
      </c>
      <c r="H35" s="28"/>
      <c r="I35" s="40" t="n">
        <v>885</v>
      </c>
      <c r="L35" s="255"/>
      <c r="N35" s="262"/>
      <c r="O35" s="255"/>
    </row>
    <row r="36" customFormat="false" ht="6" hidden="false" customHeight="true" outlineLevel="0" collapsed="false">
      <c r="C36" s="243"/>
      <c r="D36" s="243"/>
      <c r="E36" s="233"/>
      <c r="F36" s="243"/>
      <c r="G36" s="40"/>
      <c r="H36" s="28"/>
      <c r="I36" s="40"/>
      <c r="N36" s="275"/>
    </row>
    <row r="37" customFormat="false" ht="15" hidden="false" customHeight="false" outlineLevel="0" collapsed="false">
      <c r="B37" s="271" t="s">
        <v>156</v>
      </c>
      <c r="C37" s="272" t="s">
        <v>157</v>
      </c>
      <c r="D37" s="272"/>
      <c r="E37" s="248"/>
      <c r="F37" s="272"/>
      <c r="G37" s="276" t="n">
        <f aca="false">SUM(G38:G40)</f>
        <v>4151</v>
      </c>
      <c r="H37" s="253"/>
      <c r="I37" s="276" t="n">
        <f aca="false">SUM(I38:I40)</f>
        <v>4369</v>
      </c>
      <c r="N37" s="254"/>
      <c r="O37" s="255"/>
    </row>
    <row r="38" customFormat="false" ht="15" hidden="false" customHeight="false" outlineLevel="0" collapsed="false">
      <c r="B38" s="234" t="s">
        <v>158</v>
      </c>
      <c r="C38" s="274" t="s">
        <v>159</v>
      </c>
      <c r="D38" s="274"/>
      <c r="E38" s="233" t="s">
        <v>133</v>
      </c>
      <c r="F38" s="274"/>
      <c r="G38" s="40" t="n">
        <v>4141</v>
      </c>
      <c r="H38" s="28"/>
      <c r="I38" s="40" t="n">
        <v>4360</v>
      </c>
    </row>
    <row r="39" customFormat="false" ht="15" hidden="false" customHeight="false" outlineLevel="0" collapsed="false">
      <c r="B39" s="234" t="s">
        <v>160</v>
      </c>
      <c r="C39" s="274" t="s">
        <v>161</v>
      </c>
      <c r="D39" s="274"/>
      <c r="E39" s="233"/>
      <c r="F39" s="274"/>
      <c r="G39" s="40" t="n">
        <v>4</v>
      </c>
      <c r="H39" s="28"/>
      <c r="I39" s="40" t="n">
        <v>4</v>
      </c>
    </row>
    <row r="40" customFormat="false" ht="15" hidden="false" customHeight="false" outlineLevel="0" collapsed="false">
      <c r="B40" s="234" t="s">
        <v>162</v>
      </c>
      <c r="C40" s="274" t="s">
        <v>163</v>
      </c>
      <c r="D40" s="274"/>
      <c r="E40" s="233"/>
      <c r="F40" s="274"/>
      <c r="G40" s="40" t="n">
        <v>6</v>
      </c>
      <c r="H40" s="28"/>
      <c r="I40" s="40" t="n">
        <v>5</v>
      </c>
    </row>
    <row r="41" customFormat="false" ht="6" hidden="false" customHeight="true" outlineLevel="0" collapsed="false">
      <c r="C41" s="243"/>
      <c r="D41" s="243"/>
      <c r="E41" s="233"/>
      <c r="F41" s="243"/>
      <c r="G41" s="40"/>
      <c r="H41" s="28"/>
      <c r="I41" s="40"/>
    </row>
    <row r="42" customFormat="false" ht="15" hidden="false" customHeight="false" outlineLevel="0" collapsed="false">
      <c r="B42" s="271" t="s">
        <v>164</v>
      </c>
      <c r="C42" s="272" t="s">
        <v>165</v>
      </c>
      <c r="D42" s="272"/>
      <c r="E42" s="248"/>
      <c r="F42" s="272"/>
      <c r="G42" s="276" t="n">
        <f aca="false">SUM(G43:G44)</f>
        <v>5752</v>
      </c>
      <c r="H42" s="253"/>
      <c r="I42" s="276" t="n">
        <f aca="false">SUM(I43:I44)</f>
        <v>19941</v>
      </c>
    </row>
    <row r="43" customFormat="false" ht="15" hidden="false" customHeight="false" outlineLevel="0" collapsed="false">
      <c r="B43" s="234" t="s">
        <v>166</v>
      </c>
      <c r="C43" s="274" t="s">
        <v>167</v>
      </c>
      <c r="D43" s="274"/>
      <c r="E43" s="233" t="n">
        <v>28</v>
      </c>
      <c r="F43" s="274"/>
      <c r="G43" s="40" t="n">
        <v>5752</v>
      </c>
      <c r="H43" s="28"/>
      <c r="I43" s="40" t="n">
        <v>19941</v>
      </c>
    </row>
    <row r="44" customFormat="false" ht="15" hidden="true" customHeight="false" outlineLevel="0" collapsed="false">
      <c r="B44" s="234" t="s">
        <v>168</v>
      </c>
      <c r="C44" s="274" t="s">
        <v>169</v>
      </c>
      <c r="D44" s="274"/>
      <c r="E44" s="233"/>
      <c r="F44" s="274"/>
      <c r="G44" s="40" t="n">
        <v>0</v>
      </c>
      <c r="H44" s="28"/>
      <c r="I44" s="40" t="n">
        <v>0</v>
      </c>
    </row>
    <row r="45" customFormat="false" ht="6" hidden="false" customHeight="true" outlineLevel="0" collapsed="false">
      <c r="C45" s="243"/>
      <c r="D45" s="243"/>
      <c r="E45" s="233"/>
      <c r="F45" s="243"/>
      <c r="G45" s="40"/>
      <c r="H45" s="28"/>
      <c r="I45" s="40"/>
    </row>
    <row r="46" customFormat="false" ht="15" hidden="false" customHeight="false" outlineLevel="0" collapsed="false">
      <c r="B46" s="271" t="s">
        <v>170</v>
      </c>
      <c r="C46" s="272" t="s">
        <v>171</v>
      </c>
      <c r="D46" s="272"/>
      <c r="E46" s="248"/>
      <c r="F46" s="272"/>
      <c r="G46" s="276" t="n">
        <f aca="false">G47</f>
        <v>19548</v>
      </c>
      <c r="H46" s="253"/>
      <c r="I46" s="276" t="n">
        <f aca="false">I47</f>
        <v>-7335</v>
      </c>
    </row>
    <row r="47" s="235" customFormat="true" ht="15" hidden="false" customHeight="false" outlineLevel="0" collapsed="false">
      <c r="B47" s="234" t="s">
        <v>172</v>
      </c>
      <c r="C47" s="274" t="s">
        <v>173</v>
      </c>
      <c r="D47" s="274"/>
      <c r="E47" s="233" t="s">
        <v>63</v>
      </c>
      <c r="F47" s="274"/>
      <c r="G47" s="40" t="n">
        <v>19548</v>
      </c>
      <c r="H47" s="28"/>
      <c r="I47" s="40" t="n">
        <v>-7335</v>
      </c>
    </row>
    <row r="48" customFormat="false" ht="3.75" hidden="false" customHeight="true" outlineLevel="0" collapsed="false">
      <c r="A48" s="235"/>
      <c r="B48" s="259"/>
      <c r="C48" s="277"/>
      <c r="G48" s="277"/>
      <c r="I48" s="277"/>
    </row>
    <row r="49" customFormat="false" ht="15" hidden="false" customHeight="false" outlineLevel="0" collapsed="false">
      <c r="A49" s="235"/>
      <c r="B49" s="234" t="s">
        <v>70</v>
      </c>
    </row>
    <row r="50" customFormat="false" ht="15" hidden="false" customHeight="false" outlineLevel="0" collapsed="false">
      <c r="A50" s="235"/>
      <c r="G50" s="51" t="n">
        <f aca="false">G29-G31</f>
        <v>0</v>
      </c>
      <c r="H50" s="51"/>
      <c r="I50" s="51" t="n">
        <f aca="false">I29-I31</f>
        <v>0</v>
      </c>
    </row>
    <row r="51" customFormat="false" ht="15" hidden="false" customHeight="false" outlineLevel="0" collapsed="false">
      <c r="A51" s="235"/>
      <c r="H51" s="278"/>
      <c r="J51" s="279"/>
      <c r="K51" s="280"/>
      <c r="L51" s="281"/>
    </row>
    <row r="52" customFormat="false" ht="15" hidden="false" customHeight="false" outlineLevel="0" collapsed="false">
      <c r="A52" s="235"/>
      <c r="H52" s="278"/>
      <c r="I52" s="51"/>
      <c r="J52" s="279"/>
      <c r="K52" s="280"/>
      <c r="L52" s="281"/>
    </row>
    <row r="53" customFormat="false" ht="15" hidden="false" customHeight="false" outlineLevel="0" collapsed="false">
      <c r="A53" s="235"/>
      <c r="H53" s="278"/>
      <c r="J53" s="279"/>
      <c r="K53" s="280"/>
      <c r="L53" s="281"/>
    </row>
    <row r="54" customFormat="false" ht="15" hidden="false" customHeight="false" outlineLevel="0" collapsed="false">
      <c r="A54" s="235"/>
      <c r="J54" s="279"/>
      <c r="K54" s="280"/>
      <c r="L54" s="281"/>
    </row>
    <row r="55" customFormat="false" ht="15" hidden="false" customHeight="false" outlineLevel="0" collapsed="false">
      <c r="A55" s="235"/>
      <c r="J55" s="279"/>
      <c r="K55" s="280"/>
      <c r="L55" s="281"/>
    </row>
    <row r="56" customFormat="false" ht="15" hidden="false" customHeight="false" outlineLevel="0" collapsed="false">
      <c r="A56" s="235"/>
      <c r="J56" s="279"/>
      <c r="K56" s="280"/>
      <c r="L56" s="281"/>
    </row>
    <row r="57" customFormat="false" ht="15" hidden="false" customHeight="false" outlineLevel="0" collapsed="false">
      <c r="A57" s="235"/>
      <c r="J57" s="279"/>
      <c r="K57" s="280"/>
      <c r="L57" s="281"/>
    </row>
    <row r="58" customFormat="false" ht="15" hidden="false" customHeight="false" outlineLevel="0" collapsed="false">
      <c r="A58" s="235"/>
      <c r="J58" s="280"/>
      <c r="K58" s="280"/>
    </row>
    <row r="59" customFormat="false" ht="15" hidden="false" customHeight="false" outlineLevel="0" collapsed="false">
      <c r="A59" s="235"/>
    </row>
  </sheetData>
  <mergeCells count="1">
    <mergeCell ref="H51:H53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68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f93f0b-5040-45d8-9ffd-a608ab622721">
      <Terms xmlns="http://schemas.microsoft.com/office/infopath/2007/PartnerControls"/>
    </lcf76f155ced4ddcb4097134ff3c332f>
    <TaxCatchAll xmlns="a0ae9db8-5881-40b3-bba9-bcde62de565e" xsi:nil="true"/>
    <_Flow_SignoffStatus xmlns="1bf93f0b-5040-45d8-9ffd-a608ab6227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82026E50F43345886C3DF551F6BFC7" ma:contentTypeVersion="16" ma:contentTypeDescription="Create a new document." ma:contentTypeScope="" ma:versionID="928494c8e594a39b78c5ead5ec62e61b">
  <xsd:schema xmlns:xsd="http://www.w3.org/2001/XMLSchema" xmlns:xs="http://www.w3.org/2001/XMLSchema" xmlns:p="http://schemas.microsoft.com/office/2006/metadata/properties" xmlns:ns2="1bf93f0b-5040-45d8-9ffd-a608ab622721" xmlns:ns3="a0ae9db8-5881-40b3-bba9-bcde62de565e" targetNamespace="http://schemas.microsoft.com/office/2006/metadata/properties" ma:root="true" ma:fieldsID="7594026743318f8605d59a88a2fbb27b" ns2:_="" ns3:_="">
    <xsd:import namespace="1bf93f0b-5040-45d8-9ffd-a608ab622721"/>
    <xsd:import namespace="a0ae9db8-5881-40b3-bba9-bcde62de56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f93f0b-5040-45d8-9ffd-a608ab622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65db2085-f7f7-4ac9-86fd-2e830e2bcf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ae9db8-5881-40b3-bba9-bcde62de565e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e102be-8071-4963-a434-8bd5b5b1feb5}" ma:internalName="TaxCatchAll" ma:showField="CatchAllData" ma:web="a0ae9db8-5881-40b3-bba9-bcde62de565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75FA2F0-8431-4298-9F88-DD2F284818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5314335-7764-4203-ADD3-4447E482F68D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a0ae9db8-5881-40b3-bba9-bcde62de565e"/>
    <ds:schemaRef ds:uri="http://purl.org/dc/dcmitype/"/>
    <ds:schemaRef ds:uri="1bf93f0b-5040-45d8-9ffd-a608ab622721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A491C82-8293-47BF-ADDD-2619A3B1FE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f93f0b-5040-45d8-9ffd-a608ab622721"/>
    <ds:schemaRef ds:uri="a0ae9db8-5881-40b3-bba9-bcde62de56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LibreOffice/25.8.0.4$Windows_x86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2018-11-09T19:08:34Z</dcterms:created>
  <dc:creator>Narayana Dutra</dc:creator>
  <dc:description/>
  <dc:language>pt-BR</dc:language>
  <cp:lastModifiedBy>Audiplanner</cp:lastModifiedBy>
  <cp:lastPrinted>2020-11-25T18:14:02Z</cp:lastPrinted>
  <dcterms:modified xsi:type="dcterms:W3CDTF">2026-05-16T21:29:30Z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0x010100B682026E50F43345886C3DF551F6BFC7</vt:lpwstr>
  </property>
  <property fmtid="{D5CDD505-2E9C-101B-9397-08002B2CF9AE}" pid="3" name="MediaServiceImageTags">
    <vt:lpwstr/>
  </property>
  <property fmtid="{D5CDD505-2E9C-101B-9397-08002B2CF9AE}" pid="4" name="Order">
    <vt:r8>151000</vt:r8>
  </property>
</Properties>
</file>