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4240" windowHeight="13140" tabRatio="708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BP!$A$1:$U$36</definedName>
    <definedName name="_xlnm.Print_Area" localSheetId="4">DFC!$A$1:$I$56</definedName>
    <definedName name="_xlnm.Print_Area" localSheetId="1">DRE!$A$1:$E$38</definedName>
    <definedName name="_xlnm.Print_Area" localSheetId="5">DVA!$A$1:$I$48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0" l="1"/>
  <c r="I49" i="10"/>
  <c r="N14" i="5"/>
  <c r="S31" i="1"/>
  <c r="U32" i="1"/>
  <c r="G45" i="10"/>
  <c r="G41" i="10"/>
  <c r="G36" i="10"/>
  <c r="G31" i="10"/>
  <c r="G30" i="10"/>
  <c r="N7" i="5"/>
  <c r="S23" i="1"/>
  <c r="G32" i="1"/>
  <c r="I17" i="1"/>
  <c r="G17" i="1"/>
  <c r="H34" i="6"/>
  <c r="F34" i="6"/>
  <c r="I45" i="10"/>
  <c r="I41" i="10"/>
  <c r="I36" i="10"/>
  <c r="I31" i="10"/>
  <c r="I25" i="10"/>
  <c r="G25" i="10"/>
  <c r="I20" i="10"/>
  <c r="G20" i="10"/>
  <c r="I12" i="10"/>
  <c r="G12" i="10"/>
  <c r="I7" i="10"/>
  <c r="G7" i="10"/>
  <c r="F55" i="6"/>
  <c r="F47" i="6"/>
  <c r="F42" i="6"/>
  <c r="H55" i="6"/>
  <c r="H47" i="6"/>
  <c r="H42" i="6"/>
  <c r="H15" i="3"/>
  <c r="H13" i="3"/>
  <c r="S32" i="1"/>
  <c r="U23" i="1"/>
  <c r="U14" i="1"/>
  <c r="S14" i="1"/>
  <c r="I32" i="1"/>
  <c r="F15" i="3"/>
  <c r="F13" i="3"/>
  <c r="N9" i="5"/>
  <c r="N10" i="5"/>
  <c r="E51" i="6"/>
  <c r="E53" i="6"/>
  <c r="E27" i="6"/>
  <c r="E26" i="6"/>
  <c r="E23" i="6"/>
  <c r="E22" i="6"/>
  <c r="E20" i="6"/>
  <c r="E19" i="6"/>
  <c r="E18" i="6"/>
  <c r="L18" i="5"/>
  <c r="L19" i="5"/>
  <c r="N8" i="5"/>
  <c r="L11" i="5"/>
  <c r="L12" i="5"/>
  <c r="J11" i="5"/>
  <c r="J12" i="5"/>
  <c r="N17" i="5"/>
  <c r="N15" i="5"/>
  <c r="N16" i="5"/>
  <c r="J18" i="5"/>
  <c r="J19" i="5"/>
  <c r="F11" i="5"/>
  <c r="F12" i="5"/>
  <c r="H11" i="5"/>
  <c r="H12" i="5"/>
  <c r="H19" i="5"/>
  <c r="F18" i="5"/>
  <c r="F19" i="5"/>
  <c r="I18" i="10"/>
  <c r="I23" i="10"/>
  <c r="I28" i="10"/>
  <c r="I30" i="10"/>
  <c r="G18" i="10"/>
  <c r="G23" i="10"/>
  <c r="G28" i="10"/>
  <c r="F49" i="6"/>
  <c r="H49" i="6"/>
  <c r="N11" i="5"/>
  <c r="N12" i="5"/>
  <c r="N18" i="5"/>
  <c r="N19" i="5"/>
  <c r="H23" i="3"/>
  <c r="H28" i="3"/>
  <c r="H32" i="3"/>
  <c r="H33" i="3"/>
  <c r="F23" i="3"/>
  <c r="F28" i="3"/>
  <c r="F32" i="3"/>
  <c r="F33" i="3"/>
  <c r="S25" i="1"/>
  <c r="S34" i="1"/>
  <c r="U25" i="1"/>
  <c r="U34" i="1"/>
  <c r="G34" i="1"/>
  <c r="I34" i="1"/>
  <c r="H9" i="4"/>
  <c r="H13" i="4"/>
  <c r="F9" i="4"/>
  <c r="F13" i="4"/>
  <c r="S36" i="1"/>
  <c r="U36" i="1"/>
</calcChain>
</file>

<file path=xl/sharedStrings.xml><?xml version="1.0" encoding="utf-8"?>
<sst xmlns="http://schemas.openxmlformats.org/spreadsheetml/2006/main" count="230" uniqueCount="182">
  <si>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</si>
  <si>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</si>
  <si>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</si>
  <si>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</si>
  <si>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</si>
  <si>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</si>
  <si>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</si>
  <si>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</si>
  <si>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</si>
  <si>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</si>
  <si>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</si>
  <si>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</si>
  <si>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</si>
  <si>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</si>
  <si>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</si>
  <si>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</si>
  <si>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</si>
  <si>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</si>
  <si>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</si>
  <si>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</si>
  <si>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</si>
  <si>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</si>
  <si>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</si>
  <si>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</si>
  <si>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</si>
  <si>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</si>
  <si>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</si>
  <si>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</si>
  <si>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</si>
  <si>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</si>
  <si>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</si>
  <si>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</si>
  <si>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</si>
  <si>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</si>
  <si>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</si>
  <si>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</si>
  <si>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</si>
  <si>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</si>
  <si>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</si>
  <si>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</si>
  <si>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</si>
  <si>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</si>
  <si>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</si>
  <si>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</si>
  <si>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</si>
  <si>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</si>
  <si>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</si>
  <si>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</si>
  <si>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</si>
  <si>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</si>
  <si>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</si>
  <si>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</si>
  <si>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</si>
  <si>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</si>
  <si>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</si>
  <si>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</si>
  <si>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</si>
  <si>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</si>
  <si>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</si>
  <si>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</si>
  <si>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</si>
  <si>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</si>
  <si>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</si>
  <si>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</si>
  <si>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</si>
  <si>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</si>
  <si>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</si>
  <si>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</si>
  <si>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</si>
  <si>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</si>
  <si>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</si>
  <si>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</si>
  <si>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</si>
  <si>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</si>
  <si>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</si>
  <si>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</si>
  <si>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</si>
  <si>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</si>
  <si>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</si>
  <si>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</si>
  <si>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</si>
  <si>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</si>
  <si>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</si>
  <si>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</si>
  <si>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</si>
  <si>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</si>
  <si>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</si>
  <si>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</si>
  <si>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</si>
  <si>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</si>
  <si>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</si>
  <si>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</si>
  <si>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</si>
  <si>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</si>
  <si>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</si>
  <si>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</si>
  <si>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</si>
  <si>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</si>
  <si>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</si>
  <si>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</si>
  <si>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</si>
  <si>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</si>
  <si>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</si>
  <si>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</si>
  <si>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</si>
  <si>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</si>
  <si>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</si>
  <si>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</si>
  <si>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</si>
  <si>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</si>
  <si>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112.03.1.08.    .   -0</t>
  </si>
  <si>
    <t>112.03.1.04.0002.   -0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</si>
  <si>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</si>
  <si>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</si>
  <si>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</si>
  <si>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</si>
  <si>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</si>
  <si>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</si>
  <si>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</si>
  <si>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</si>
  <si>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</si>
  <si>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</si>
  <si>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</si>
  <si>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</si>
  <si>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</si>
  <si>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</si>
  <si>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</si>
  <si>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Adiantamentos para Futuro Aumento de Capital</t>
  </si>
  <si>
    <t>Aquisições do Intangível</t>
  </si>
  <si>
    <t>Lucro/Prejuízo líquido do período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</si>
  <si>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</si>
  <si>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</si>
  <si>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</si>
  <si>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</si>
  <si>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</si>
  <si>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</si>
  <si>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Receitas Antecipadas</t>
  </si>
  <si>
    <t>DEMONSTRAÇÃO DAS MUTAÇÕES DO PATRIMÔNIO LÍQUIDO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</si>
  <si>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</si>
  <si>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</si>
  <si>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</si>
  <si>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</si>
  <si>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</si>
  <si>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</si>
  <si>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</si>
  <si>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</si>
  <si>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</si>
  <si>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</si>
  <si>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</si>
  <si>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Em 31 de dezembro de 2023</t>
  </si>
  <si>
    <t>21.b</t>
  </si>
  <si>
    <t>21.a</t>
  </si>
  <si>
    <t>Capital social (Nota 19)</t>
  </si>
  <si>
    <t>Adiantamentos para Aumento de Capital (Nota 20.b)</t>
  </si>
  <si>
    <t>Ajustes de Avaliação Patrimonial (Nota 22)</t>
  </si>
  <si>
    <t>Lucros/ (Prejuízos)  acumulados (Nota 21.b)</t>
  </si>
  <si>
    <t>16/18</t>
  </si>
  <si>
    <t>24/25</t>
  </si>
  <si>
    <t>24/25/28</t>
  </si>
  <si>
    <t xml:space="preserve">       Contas a Receber - Clientes</t>
  </si>
  <si>
    <t xml:space="preserve">       Contas a Receber - Outorgas</t>
  </si>
  <si>
    <t>Contas a Receber - Outorgas</t>
  </si>
  <si>
    <t>Total do passivo a descoberto</t>
  </si>
  <si>
    <t>Total do Passivo e Passivo a descoberto</t>
  </si>
  <si>
    <t>Convênios</t>
  </si>
  <si>
    <t xml:space="preserve">Período de três meses findos em 31 de março de </t>
  </si>
  <si>
    <t>Em 31 de março de 2024</t>
  </si>
  <si>
    <t>Mutações do período</t>
  </si>
  <si>
    <t>Resultado Abrangente Consolidado do período</t>
  </si>
  <si>
    <t>Resultado do período</t>
  </si>
  <si>
    <t>Lucro/(Prejuízo) líquido do período</t>
  </si>
  <si>
    <t>Lucro/Prejuízo do período</t>
  </si>
  <si>
    <t>Caixa e equivalentes de caixa no início do período</t>
  </si>
  <si>
    <t>Caixa e equivalentes de caixa no final do período</t>
  </si>
  <si>
    <t>13.a</t>
  </si>
  <si>
    <t>13.b</t>
  </si>
  <si>
    <t>13.b/14</t>
  </si>
  <si>
    <t>Lucros retidos / Prejuízo do período</t>
  </si>
  <si>
    <t>31 de dezembro de 2024</t>
  </si>
  <si>
    <t>31 de março de 2025</t>
  </si>
  <si>
    <t>Em 31 de dezembro de 2024</t>
  </si>
  <si>
    <t>Em 31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</si>
</sst>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_-* #,##0.0000_-;\(#,##0.0000\);_-* &quot;-&quot;??_-;_-@_-"/>
    <numFmt numFmtId="175" formatCode="* #,##0_);* \(#,##0\);&quot;-&quot;??_);@"/>
    <numFmt numFmtId="176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5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6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303">
    <xf numFmtId="0" fontId="0" fillId="0" borderId="0" xfId="0"/>
    <xf numFmtId="0" fontId="7" fillId="0" borderId="0" xfId="7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0" fontId="7" fillId="0" borderId="0" xfId="1"/>
    <xf numFmtId="0" fontId="13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5" fontId="7" fillId="0" borderId="0" xfId="2" applyNumberFormat="1" applyFill="1" applyAlignment="1">
      <alignment horizontal="right" vertical="center"/>
    </xf>
    <xf numFmtId="0" fontId="12" fillId="0" borderId="0" xfId="5" applyNumberFormat="1" applyFont="1" applyFill="1" applyAlignment="1">
      <alignment horizontal="center" vertical="center"/>
    </xf>
    <xf numFmtId="165" fontId="11" fillId="0" borderId="0" xfId="2" applyNumberFormat="1" applyFont="1" applyFill="1" applyAlignment="1">
      <alignment horizontal="right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41" fontId="7" fillId="0" borderId="0" xfId="4" applyNumberFormat="1" applyFont="1" applyFill="1" applyAlignment="1">
      <alignment horizontal="right" vertical="center"/>
    </xf>
    <xf numFmtId="0" fontId="5" fillId="0" borderId="0" xfId="1" applyFont="1"/>
    <xf numFmtId="0" fontId="8" fillId="0" borderId="0" xfId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0" fontId="6" fillId="0" borderId="1" xfId="0" applyFont="1" applyBorder="1" applyAlignment="1">
      <alignment vertical="center"/>
    </xf>
    <xf numFmtId="170" fontId="12" fillId="0" borderId="0" xfId="6" applyNumberFormat="1" applyFont="1" applyFill="1" applyBorder="1" applyAlignment="1">
      <alignment horizontal="right" vertical="center"/>
    </xf>
    <xf numFmtId="170" fontId="13" fillId="0" borderId="0" xfId="2" applyNumberFormat="1" applyFont="1" applyFill="1" applyBorder="1"/>
    <xf numFmtId="170" fontId="12" fillId="0" borderId="0" xfId="6" applyNumberFormat="1" applyFont="1" applyFill="1" applyBorder="1"/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0" fontId="7" fillId="0" borderId="0" xfId="5" applyNumberFormat="1" applyFont="1" applyFill="1" applyAlignment="1">
      <alignment horizontal="right" vertical="center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/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43" fontId="7" fillId="0" borderId="0" xfId="2" applyFill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170" fontId="13" fillId="0" borderId="0" xfId="6" applyNumberFormat="1" applyFont="1" applyFill="1" applyBorder="1"/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27" fillId="0" borderId="0" xfId="4" applyNumberFormat="1" applyFont="1" applyFill="1" applyBorder="1" applyAlignment="1">
      <alignment horizontal="right" vertical="center" wrapText="1"/>
    </xf>
    <xf numFmtId="174" fontId="13" fillId="0" borderId="0" xfId="14" applyNumberFormat="1" applyFont="1" applyFill="1" applyBorder="1" applyAlignment="1">
      <alignment horizontal="center"/>
    </xf>
    <xf numFmtId="168" fontId="7" fillId="0" borderId="0" xfId="6" applyNumberFormat="1" applyFill="1" applyAlignment="1">
      <alignment horizontal="center" vertical="center"/>
    </xf>
    <xf numFmtId="0" fontId="6" fillId="0" borderId="2" xfId="1" applyFont="1" applyBorder="1" applyAlignment="1">
      <alignment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43" fontId="12" fillId="0" borderId="0" xfId="14" applyFont="1" applyFill="1" applyBorder="1"/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72" fontId="7" fillId="0" borderId="0" xfId="7" applyNumberFormat="1"/>
    <xf numFmtId="0" fontId="7" fillId="0" borderId="0" xfId="11" applyFont="1" applyAlignment="1">
      <alignment horizontal="center"/>
    </xf>
    <xf numFmtId="43" fontId="7" fillId="0" borderId="0" xfId="14" applyFont="1"/>
    <xf numFmtId="168" fontId="7" fillId="0" borderId="0" xfId="14" applyNumberFormat="1" applyFont="1" applyFill="1" applyAlignment="1">
      <alignment horizontal="right" vertical="center"/>
    </xf>
    <xf numFmtId="168" fontId="11" fillId="0" borderId="1" xfId="14" applyNumberFormat="1" applyFont="1" applyFill="1" applyBorder="1" applyAlignment="1">
      <alignment horizontal="right" vertical="center"/>
    </xf>
    <xf numFmtId="168" fontId="7" fillId="0" borderId="0" xfId="14" applyNumberFormat="1" applyFont="1" applyFill="1"/>
    <xf numFmtId="168" fontId="7" fillId="0" borderId="0" xfId="14" applyNumberFormat="1" applyFont="1"/>
    <xf numFmtId="168" fontId="7" fillId="0" borderId="0" xfId="14" applyNumberFormat="1" applyFont="1" applyFill="1" applyBorder="1" applyAlignment="1">
      <alignment horizontal="right" vertical="center"/>
    </xf>
    <xf numFmtId="175" fontId="7" fillId="0" borderId="0" xfId="14" applyNumberFormat="1" applyFont="1" applyFill="1" applyBorder="1" applyAlignment="1">
      <alignment horizontal="right" vertical="center"/>
    </xf>
    <xf numFmtId="175" fontId="7" fillId="0" borderId="0" xfId="14" applyNumberFormat="1" applyFont="1" applyFill="1"/>
    <xf numFmtId="175" fontId="7" fillId="0" borderId="0" xfId="14" applyNumberFormat="1" applyFont="1" applyFill="1" applyAlignment="1">
      <alignment horizontal="right" vertical="center"/>
    </xf>
    <xf numFmtId="175" fontId="11" fillId="0" borderId="1" xfId="14" applyNumberFormat="1" applyFont="1" applyFill="1" applyBorder="1" applyAlignment="1">
      <alignment horizontal="right" vertical="center"/>
    </xf>
    <xf numFmtId="175" fontId="12" fillId="0" borderId="0" xfId="14" applyNumberFormat="1" applyFont="1" applyFill="1"/>
    <xf numFmtId="175" fontId="13" fillId="0" borderId="2" xfId="14" applyNumberFormat="1" applyFont="1" applyFill="1" applyBorder="1"/>
    <xf numFmtId="175" fontId="13" fillId="0" borderId="0" xfId="6" applyNumberFormat="1" applyFont="1" applyFill="1"/>
    <xf numFmtId="175" fontId="12" fillId="0" borderId="0" xfId="14" applyNumberFormat="1" applyFont="1" applyFill="1" applyAlignment="1">
      <alignment horizontal="right" vertical="center"/>
    </xf>
    <xf numFmtId="175" fontId="12" fillId="0" borderId="0" xfId="6" applyNumberFormat="1" applyFont="1" applyFill="1"/>
    <xf numFmtId="175" fontId="13" fillId="0" borderId="13" xfId="14" applyNumberFormat="1" applyFont="1" applyFill="1" applyBorder="1"/>
    <xf numFmtId="175" fontId="11" fillId="0" borderId="0" xfId="6" applyNumberFormat="1" applyFont="1" applyFill="1"/>
    <xf numFmtId="175" fontId="11" fillId="0" borderId="0" xfId="6" applyNumberFormat="1" applyFont="1" applyFill="1" applyBorder="1"/>
    <xf numFmtId="168" fontId="11" fillId="0" borderId="0" xfId="14" applyNumberFormat="1" applyFont="1" applyAlignment="1">
      <alignment horizontal="right" vertical="center"/>
    </xf>
    <xf numFmtId="175" fontId="11" fillId="0" borderId="0" xfId="14" applyNumberFormat="1" applyFont="1" applyAlignment="1">
      <alignment horizontal="right" vertical="center"/>
    </xf>
    <xf numFmtId="175" fontId="0" fillId="0" borderId="0" xfId="14" applyNumberFormat="1" applyFont="1"/>
    <xf numFmtId="168" fontId="7" fillId="0" borderId="0" xfId="14" applyNumberFormat="1" applyFont="1" applyAlignment="1">
      <alignment horizontal="right" vertical="center"/>
    </xf>
    <xf numFmtId="175" fontId="11" fillId="0" borderId="1" xfId="14" applyNumberFormat="1" applyFont="1" applyBorder="1" applyAlignment="1">
      <alignment horizontal="right" vertical="center"/>
    </xf>
    <xf numFmtId="175" fontId="7" fillId="0" borderId="0" xfId="14" applyNumberFormat="1" applyFont="1" applyAlignment="1">
      <alignment horizontal="right" vertical="center"/>
    </xf>
    <xf numFmtId="175" fontId="7" fillId="0" borderId="2" xfId="14" applyNumberFormat="1" applyFont="1" applyBorder="1" applyAlignment="1">
      <alignment horizontal="right" vertical="center"/>
    </xf>
    <xf numFmtId="175" fontId="7" fillId="0" borderId="1" xfId="14" applyNumberFormat="1" applyFont="1" applyBorder="1" applyAlignment="1">
      <alignment horizontal="right" vertical="center"/>
    </xf>
    <xf numFmtId="175" fontId="11" fillId="0" borderId="2" xfId="14" applyNumberFormat="1" applyFont="1" applyBorder="1" applyAlignment="1">
      <alignment horizontal="right" vertical="center"/>
    </xf>
    <xf numFmtId="175" fontId="11" fillId="0" borderId="3" xfId="14" applyNumberFormat="1" applyFont="1" applyBorder="1" applyAlignment="1">
      <alignment horizontal="right" vertical="center"/>
    </xf>
    <xf numFmtId="175" fontId="6" fillId="0" borderId="2" xfId="14" applyNumberFormat="1" applyFont="1" applyFill="1" applyBorder="1" applyAlignment="1">
      <alignment horizontal="right" vertical="center"/>
    </xf>
    <xf numFmtId="175" fontId="6" fillId="0" borderId="0" xfId="14" applyNumberFormat="1" applyFont="1" applyAlignment="1">
      <alignment vertical="center"/>
    </xf>
    <xf numFmtId="175" fontId="6" fillId="0" borderId="0" xfId="14" applyNumberFormat="1" applyFont="1" applyAlignment="1">
      <alignment horizontal="right" vertical="center"/>
    </xf>
    <xf numFmtId="175" fontId="6" fillId="0" borderId="2" xfId="14" applyNumberFormat="1" applyFont="1" applyBorder="1" applyAlignment="1">
      <alignment horizontal="right" vertical="center"/>
    </xf>
    <xf numFmtId="175" fontId="5" fillId="0" borderId="0" xfId="14" applyNumberFormat="1" applyFont="1" applyFill="1" applyAlignment="1">
      <alignment horizontal="right" vertical="center"/>
    </xf>
    <xf numFmtId="175" fontId="5" fillId="0" borderId="0" xfId="14" applyNumberFormat="1" applyFont="1" applyAlignment="1">
      <alignment vertical="center"/>
    </xf>
    <xf numFmtId="175" fontId="5" fillId="0" borderId="0" xfId="14" applyNumberFormat="1" applyFont="1" applyAlignment="1">
      <alignment horizontal="right" vertical="center"/>
    </xf>
    <xf numFmtId="175" fontId="5" fillId="0" borderId="0" xfId="14" applyNumberFormat="1" applyFont="1" applyFill="1" applyAlignment="1">
      <alignment horizontal="center" vertical="center"/>
    </xf>
    <xf numFmtId="175" fontId="5" fillId="0" borderId="0" xfId="14" applyNumberFormat="1" applyFont="1" applyAlignment="1">
      <alignment horizontal="center" vertical="center"/>
    </xf>
    <xf numFmtId="175" fontId="6" fillId="0" borderId="1" xfId="14" applyNumberFormat="1" applyFont="1" applyFill="1" applyBorder="1" applyAlignment="1">
      <alignment horizontal="right" vertical="center"/>
    </xf>
    <xf numFmtId="175" fontId="9" fillId="0" borderId="1" xfId="14" applyNumberFormat="1" applyFont="1" applyFill="1" applyBorder="1" applyAlignment="1">
      <alignment horizontal="right" vertical="center"/>
    </xf>
    <xf numFmtId="175" fontId="9" fillId="0" borderId="2" xfId="14" applyNumberFormat="1" applyFont="1" applyFill="1" applyBorder="1" applyAlignment="1">
      <alignment horizontal="right" vertical="center"/>
    </xf>
    <xf numFmtId="175" fontId="9" fillId="0" borderId="0" xfId="14" applyNumberFormat="1" applyFont="1" applyFill="1" applyAlignment="1">
      <alignment horizontal="right" vertical="center"/>
    </xf>
    <xf numFmtId="169" fontId="13" fillId="0" borderId="1" xfId="14" applyNumberFormat="1" applyFont="1" applyFill="1" applyBorder="1" applyAlignment="1">
      <alignment horizontal="right"/>
    </xf>
    <xf numFmtId="43" fontId="7" fillId="0" borderId="0" xfId="14" applyFont="1" applyFill="1" applyBorder="1"/>
    <xf numFmtId="43" fontId="11" fillId="0" borderId="0" xfId="14" applyFont="1" applyAlignment="1">
      <alignment horizontal="right" vertical="center" indent="1"/>
    </xf>
    <xf numFmtId="43" fontId="7" fillId="0" borderId="0" xfId="14" applyFont="1" applyAlignment="1">
      <alignment vertical="center"/>
    </xf>
    <xf numFmtId="43" fontId="18" fillId="0" borderId="0" xfId="14" applyFont="1" applyAlignment="1">
      <alignment horizontal="right" vertical="center"/>
    </xf>
    <xf numFmtId="168" fontId="7" fillId="0" borderId="0" xfId="14" applyNumberFormat="1" applyFont="1" applyAlignment="1">
      <alignment vertical="center"/>
    </xf>
    <xf numFmtId="168" fontId="18" fillId="0" borderId="0" xfId="14" applyNumberFormat="1" applyFont="1" applyAlignment="1">
      <alignment horizontal="right" vertical="center"/>
    </xf>
    <xf numFmtId="43" fontId="20" fillId="0" borderId="1" xfId="14" applyFont="1" applyBorder="1" applyAlignment="1">
      <alignment horizontal="right" vertical="center"/>
    </xf>
    <xf numFmtId="43" fontId="20" fillId="0" borderId="0" xfId="14" applyFont="1" applyAlignment="1">
      <alignment horizontal="right" vertical="center"/>
    </xf>
    <xf numFmtId="175" fontId="12" fillId="0" borderId="0" xfId="14" applyNumberFormat="1" applyFont="1" applyFill="1" applyAlignment="1">
      <alignment horizontal="center"/>
    </xf>
    <xf numFmtId="175" fontId="11" fillId="0" borderId="0" xfId="14" applyNumberFormat="1" applyFont="1" applyAlignment="1">
      <alignment horizontal="center" vertical="center"/>
    </xf>
    <xf numFmtId="175" fontId="7" fillId="0" borderId="0" xfId="14" applyNumberFormat="1" applyFont="1" applyAlignment="1">
      <alignment horizontal="center"/>
    </xf>
    <xf numFmtId="175" fontId="7" fillId="0" borderId="0" xfId="14" applyNumberFormat="1" applyFont="1" applyAlignment="1">
      <alignment horizontal="center" vertical="center"/>
    </xf>
    <xf numFmtId="175" fontId="18" fillId="0" borderId="0" xfId="14" applyNumberFormat="1" applyFont="1" applyAlignment="1">
      <alignment horizontal="center" vertical="center"/>
    </xf>
    <xf numFmtId="175" fontId="12" fillId="0" borderId="0" xfId="14" applyNumberFormat="1" applyFont="1" applyAlignment="1">
      <alignment horizontal="center"/>
    </xf>
    <xf numFmtId="175" fontId="0" fillId="0" borderId="0" xfId="14" applyNumberFormat="1" applyFont="1" applyAlignment="1">
      <alignment horizontal="center"/>
    </xf>
    <xf numFmtId="175" fontId="7" fillId="0" borderId="0" xfId="14" applyNumberFormat="1" applyFont="1"/>
    <xf numFmtId="175" fontId="11" fillId="0" borderId="0" xfId="14" applyNumberFormat="1" applyFont="1" applyAlignment="1">
      <alignment horizontal="center"/>
    </xf>
    <xf numFmtId="175" fontId="13" fillId="0" borderId="0" xfId="14" applyNumberFormat="1" applyFont="1" applyFill="1" applyAlignment="1">
      <alignment horizontal="center"/>
    </xf>
    <xf numFmtId="175" fontId="13" fillId="0" borderId="2" xfId="14" applyNumberFormat="1" applyFont="1" applyFill="1" applyBorder="1" applyAlignment="1">
      <alignment horizontal="center"/>
    </xf>
    <xf numFmtId="43" fontId="7" fillId="0" borderId="2" xfId="14" applyFont="1" applyBorder="1"/>
    <xf numFmtId="43" fontId="18" fillId="0" borderId="2" xfId="14" applyFont="1" applyBorder="1" applyAlignment="1">
      <alignment horizontal="right" vertical="center"/>
    </xf>
    <xf numFmtId="43" fontId="7" fillId="0" borderId="2" xfId="14" applyFont="1" applyBorder="1" applyAlignment="1">
      <alignment vertical="center"/>
    </xf>
    <xf numFmtId="43" fontId="7" fillId="0" borderId="13" xfId="14" applyFont="1" applyBorder="1" applyAlignment="1">
      <alignment vertical="center"/>
    </xf>
    <xf numFmtId="168" fontId="18" fillId="0" borderId="0" xfId="14" applyNumberFormat="1" applyFont="1" applyBorder="1" applyAlignment="1">
      <alignment horizontal="right" vertical="center"/>
    </xf>
    <xf numFmtId="168" fontId="11" fillId="0" borderId="0" xfId="14" applyNumberFormat="1" applyFont="1" applyFill="1" applyAlignment="1">
      <alignment horizontal="right" vertical="center"/>
    </xf>
    <xf numFmtId="0" fontId="11" fillId="0" borderId="0" xfId="3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39" fontId="7" fillId="0" borderId="0" xfId="1" applyNumberFormat="1"/>
    <xf numFmtId="0" fontId="13" fillId="0" borderId="0" xfId="1" applyFont="1" applyAlignment="1">
      <alignment horizontal="centerContinuous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 indent="1"/>
    </xf>
    <xf numFmtId="0" fontId="9" fillId="0" borderId="0" xfId="7" applyFont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17" fontId="7" fillId="0" borderId="0" xfId="1" applyNumberFormat="1"/>
    <xf numFmtId="0" fontId="7" fillId="0" borderId="0" xfId="3" applyFont="1" applyAlignment="1">
      <alignment horizontal="left" vertical="center" indent="2"/>
    </xf>
    <xf numFmtId="175" fontId="12" fillId="0" borderId="0" xfId="1" applyNumberFormat="1" applyFont="1"/>
    <xf numFmtId="0" fontId="11" fillId="0" borderId="2" xfId="1" applyFont="1" applyBorder="1"/>
    <xf numFmtId="0" fontId="16" fillId="0" borderId="0" xfId="1" applyFont="1"/>
    <xf numFmtId="170" fontId="12" fillId="0" borderId="0" xfId="3" applyNumberFormat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66" fontId="7" fillId="0" borderId="0" xfId="1" applyNumberFormat="1"/>
    <xf numFmtId="171" fontId="7" fillId="0" borderId="0" xfId="1" applyNumberFormat="1"/>
    <xf numFmtId="0" fontId="7" fillId="0" borderId="0" xfId="1" quotePrefix="1"/>
    <xf numFmtId="170" fontId="24" fillId="0" borderId="0" xfId="0" applyNumberFormat="1" applyFont="1"/>
    <xf numFmtId="0" fontId="11" fillId="0" borderId="1" xfId="1" applyFont="1" applyBorder="1"/>
    <xf numFmtId="4" fontId="7" fillId="0" borderId="0" xfId="1" applyNumberFormat="1"/>
    <xf numFmtId="0" fontId="7" fillId="0" borderId="0" xfId="1" applyAlignment="1">
      <alignment horizontal="center"/>
    </xf>
    <xf numFmtId="0" fontId="5" fillId="0" borderId="0" xfId="3" applyFont="1" applyAlignment="1">
      <alignment vertical="center"/>
    </xf>
    <xf numFmtId="170" fontId="12" fillId="0" borderId="0" xfId="1" applyNumberFormat="1" applyFont="1"/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1" applyAlignment="1">
      <alignment horizontal="right"/>
    </xf>
    <xf numFmtId="0" fontId="7" fillId="0" borderId="0" xfId="3" applyFont="1" applyAlignment="1">
      <alignment horizontal="left" vertical="center" indent="1"/>
    </xf>
    <xf numFmtId="165" fontId="7" fillId="0" borderId="0" xfId="1" applyNumberFormat="1"/>
    <xf numFmtId="0" fontId="11" fillId="0" borderId="1" xfId="3" applyFont="1" applyBorder="1" applyAlignment="1">
      <alignment vertical="center"/>
    </xf>
    <xf numFmtId="167" fontId="7" fillId="0" borderId="0" xfId="3" applyNumberFormat="1" applyFont="1"/>
    <xf numFmtId="0" fontId="7" fillId="0" borderId="0" xfId="3" applyFont="1" applyAlignment="1">
      <alignment horizontal="left" vertical="center" indent="3"/>
    </xf>
    <xf numFmtId="165" fontId="7" fillId="0" borderId="0" xfId="3" applyNumberFormat="1" applyFont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0" fontId="11" fillId="0" borderId="1" xfId="3" applyFont="1" applyBorder="1" applyAlignment="1">
      <alignment horizontal="center" vertical="center"/>
    </xf>
    <xf numFmtId="43" fontId="5" fillId="0" borderId="0" xfId="14" applyFont="1" applyFill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3" fontId="6" fillId="0" borderId="0" xfId="14" applyFont="1" applyFill="1" applyAlignment="1">
      <alignment horizontal="center" vertical="center"/>
    </xf>
    <xf numFmtId="43" fontId="8" fillId="0" borderId="0" xfId="14" applyFont="1" applyFill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50"/>
  <sheetViews>
    <sheetView showGridLines="0" tabSelected="1" topLeftCell="A6" zoomScale="90" zoomScaleNormal="90" workbookViewId="0">
      <selection activeCell="AB20" sqref="AB20"/>
    </sheetView>
  </sheetViews>
  <sheetFormatPr defaultColWidth="9.33203125" defaultRowHeight="15" x14ac:dyDescent="0.3"/>
  <cols>
    <col min="1" max="1" width="4.83203125" style="4" customWidth="1"/>
    <col min="2" max="2" width="51.83203125" style="4" customWidth="1"/>
    <col min="3" max="3" width="2" style="4" customWidth="1"/>
    <col min="4" max="4" width="5.83203125" style="4" customWidth="1"/>
    <col min="5" max="5" width="1.5" style="4" customWidth="1"/>
    <col min="6" max="6" width="2" style="4" customWidth="1"/>
    <col min="7" max="7" width="19.83203125" style="4" customWidth="1"/>
    <col min="8" max="8" width="2" style="4" customWidth="1"/>
    <col min="9" max="9" width="19.83203125" style="4" customWidth="1"/>
    <col min="10" max="10" width="5.1640625" style="4" customWidth="1"/>
    <col min="11" max="11" width="10" style="4" bestFit="1" customWidth="1"/>
    <col min="12" max="12" width="12.83203125" style="4" hidden="1" customWidth="1"/>
    <col min="13" max="13" width="11.6640625" style="4" hidden="1" customWidth="1"/>
    <col min="14" max="14" width="53" style="4" customWidth="1"/>
    <col min="15" max="15" width="2" style="4" customWidth="1"/>
    <col min="16" max="16" width="8.5" style="4" bestFit="1" customWidth="1"/>
    <col min="17" max="18" width="2" style="4" customWidth="1"/>
    <col min="19" max="19" width="19.83203125" style="4" customWidth="1"/>
    <col min="20" max="20" width="2" style="4" customWidth="1"/>
    <col min="21" max="21" width="19.83203125" style="4" customWidth="1"/>
    <col min="22" max="22" width="10.6640625" style="4" bestFit="1" customWidth="1"/>
    <col min="23" max="16384" width="9.33203125" style="4"/>
  </cols>
  <sheetData>
    <row r="1" spans="1:22" ht="16.5" customHeight="1" x14ac:dyDescent="0.3">
      <c r="A1" s="282" t="s">
        <v>109</v>
      </c>
      <c r="B1" s="282"/>
      <c r="C1" s="282"/>
      <c r="D1" s="282"/>
      <c r="E1" s="282"/>
      <c r="F1" s="282"/>
      <c r="G1" s="282"/>
      <c r="H1" s="282"/>
      <c r="I1" s="282"/>
      <c r="J1" s="282"/>
      <c r="N1" s="251"/>
      <c r="O1" s="251"/>
      <c r="P1" s="251"/>
      <c r="Q1" s="251"/>
      <c r="R1" s="251"/>
      <c r="S1" s="251"/>
      <c r="T1" s="251"/>
      <c r="U1" s="251"/>
    </row>
    <row r="2" spans="1:22" ht="16.5" customHeight="1" x14ac:dyDescent="0.3">
      <c r="A2" s="282"/>
      <c r="B2" s="282"/>
      <c r="C2" s="282"/>
      <c r="D2" s="282"/>
      <c r="E2" s="282"/>
      <c r="F2" s="282"/>
      <c r="G2" s="282"/>
      <c r="H2" s="282"/>
      <c r="I2" s="282"/>
      <c r="J2" s="282"/>
      <c r="N2" s="251"/>
      <c r="O2" s="251"/>
      <c r="P2" s="251"/>
      <c r="Q2" s="251"/>
      <c r="R2" s="251"/>
      <c r="S2" s="251"/>
      <c r="T2" s="251"/>
      <c r="U2" s="251"/>
    </row>
    <row r="3" spans="1:22" ht="9.75" customHeight="1" x14ac:dyDescent="0.3">
      <c r="B3" s="252"/>
      <c r="C3" s="5"/>
      <c r="D3" s="252"/>
      <c r="E3" s="5"/>
      <c r="F3" s="5"/>
      <c r="G3" s="252"/>
      <c r="H3" s="252"/>
      <c r="I3" s="252"/>
      <c r="N3" s="253"/>
      <c r="O3" s="223"/>
      <c r="P3" s="253"/>
      <c r="Q3" s="223"/>
      <c r="R3" s="223"/>
      <c r="S3" s="253"/>
      <c r="T3" s="253"/>
      <c r="U3" s="253"/>
    </row>
    <row r="4" spans="1:22" ht="16.5" customHeight="1" x14ac:dyDescent="0.3">
      <c r="B4" s="276" t="s">
        <v>16</v>
      </c>
      <c r="C4" s="5"/>
      <c r="D4" s="283" t="s">
        <v>15</v>
      </c>
      <c r="E4" s="5"/>
      <c r="F4" s="5"/>
      <c r="G4" s="280" t="s">
        <v>179</v>
      </c>
      <c r="H4" s="5"/>
      <c r="I4" s="274" t="s">
        <v>178</v>
      </c>
      <c r="N4" s="276" t="s">
        <v>130</v>
      </c>
      <c r="O4" s="250"/>
      <c r="P4" s="278" t="s">
        <v>15</v>
      </c>
      <c r="Q4" s="250"/>
      <c r="R4" s="5"/>
      <c r="S4" s="280" t="s">
        <v>179</v>
      </c>
      <c r="T4" s="5"/>
      <c r="U4" s="274" t="s">
        <v>178</v>
      </c>
    </row>
    <row r="5" spans="1:22" x14ac:dyDescent="0.3">
      <c r="B5" s="277"/>
      <c r="C5" s="254"/>
      <c r="D5" s="284"/>
      <c r="E5" s="254"/>
      <c r="F5" s="254"/>
      <c r="G5" s="281"/>
      <c r="H5" s="6"/>
      <c r="I5" s="275"/>
      <c r="N5" s="277"/>
      <c r="O5" s="254"/>
      <c r="P5" s="279"/>
      <c r="Q5" s="71"/>
      <c r="R5" s="254"/>
      <c r="S5" s="281"/>
      <c r="T5" s="6"/>
      <c r="U5" s="275"/>
    </row>
    <row r="6" spans="1:22" x14ac:dyDescent="0.3">
      <c r="B6" s="7" t="s">
        <v>14</v>
      </c>
      <c r="C6" s="8"/>
      <c r="D6" s="9"/>
      <c r="E6" s="8"/>
      <c r="F6" s="255"/>
      <c r="G6" s="27"/>
      <c r="H6" s="256"/>
      <c r="I6" s="28"/>
      <c r="N6" s="7" t="s">
        <v>14</v>
      </c>
      <c r="O6" s="8"/>
      <c r="P6" s="9"/>
      <c r="Q6" s="9"/>
      <c r="R6" s="257"/>
      <c r="S6" s="27"/>
      <c r="T6" s="256"/>
      <c r="U6" s="28"/>
    </row>
    <row r="7" spans="1:22" x14ac:dyDescent="0.3">
      <c r="B7" s="258" t="s">
        <v>13</v>
      </c>
      <c r="C7" s="8"/>
      <c r="D7" s="9">
        <v>4</v>
      </c>
      <c r="E7" s="8"/>
      <c r="F7" s="8"/>
      <c r="G7" s="156">
        <v>132228</v>
      </c>
      <c r="H7" s="156"/>
      <c r="I7" s="156">
        <v>122086</v>
      </c>
      <c r="N7" s="258" t="s">
        <v>26</v>
      </c>
      <c r="O7" s="8"/>
      <c r="P7" s="9" t="s">
        <v>174</v>
      </c>
      <c r="Q7" s="9"/>
      <c r="R7" s="158"/>
      <c r="S7" s="156">
        <v>1966</v>
      </c>
      <c r="T7" s="156"/>
      <c r="U7" s="156">
        <v>2108</v>
      </c>
    </row>
    <row r="8" spans="1:22" x14ac:dyDescent="0.3">
      <c r="B8" s="258" t="s">
        <v>6</v>
      </c>
      <c r="C8" s="8"/>
      <c r="D8" s="9">
        <v>5</v>
      </c>
      <c r="E8" s="8"/>
      <c r="F8" s="8"/>
      <c r="G8" s="156">
        <v>44579</v>
      </c>
      <c r="H8" s="156"/>
      <c r="I8" s="156">
        <v>36312</v>
      </c>
      <c r="N8" s="258" t="s">
        <v>118</v>
      </c>
      <c r="O8" s="8"/>
      <c r="P8" s="9">
        <v>11</v>
      </c>
      <c r="Q8" s="9"/>
      <c r="R8" s="158"/>
      <c r="S8" s="156">
        <v>3951</v>
      </c>
      <c r="T8" s="156"/>
      <c r="U8" s="156">
        <v>2684</v>
      </c>
    </row>
    <row r="9" spans="1:22" x14ac:dyDescent="0.3">
      <c r="B9" s="4" t="s">
        <v>159</v>
      </c>
      <c r="G9" s="156">
        <v>3719</v>
      </c>
      <c r="H9" s="156"/>
      <c r="I9" s="156">
        <v>4960</v>
      </c>
      <c r="N9" s="258" t="s">
        <v>119</v>
      </c>
      <c r="O9" s="8"/>
      <c r="P9" s="9">
        <v>12</v>
      </c>
      <c r="Q9" s="9"/>
      <c r="R9" s="158"/>
      <c r="S9" s="156">
        <v>153537</v>
      </c>
      <c r="T9" s="156"/>
      <c r="U9" s="156">
        <v>147307</v>
      </c>
    </row>
    <row r="10" spans="1:22" x14ac:dyDescent="0.3">
      <c r="B10" s="4" t="s">
        <v>160</v>
      </c>
      <c r="G10" s="156">
        <v>40860</v>
      </c>
      <c r="H10" s="156"/>
      <c r="I10" s="156">
        <v>31352</v>
      </c>
      <c r="N10" s="258" t="s">
        <v>23</v>
      </c>
      <c r="O10" s="8"/>
      <c r="P10" s="9" t="s">
        <v>175</v>
      </c>
      <c r="Q10" s="9"/>
      <c r="R10" s="158"/>
      <c r="S10" s="156">
        <v>217</v>
      </c>
      <c r="T10" s="156"/>
      <c r="U10" s="156">
        <v>253</v>
      </c>
      <c r="V10" s="259"/>
    </row>
    <row r="11" spans="1:22" x14ac:dyDescent="0.3">
      <c r="B11" s="258" t="s">
        <v>11</v>
      </c>
      <c r="C11" s="8"/>
      <c r="D11" s="9">
        <v>7</v>
      </c>
      <c r="E11" s="8"/>
      <c r="F11" s="8"/>
      <c r="G11" s="156">
        <v>1085</v>
      </c>
      <c r="H11" s="156"/>
      <c r="I11" s="156">
        <v>1158</v>
      </c>
      <c r="N11" s="258" t="s">
        <v>120</v>
      </c>
      <c r="O11" s="8"/>
      <c r="P11" s="9">
        <v>14</v>
      </c>
      <c r="Q11" s="9"/>
      <c r="R11" s="158"/>
      <c r="S11" s="156">
        <v>2865</v>
      </c>
      <c r="T11" s="156"/>
      <c r="U11" s="156">
        <v>2786</v>
      </c>
    </row>
    <row r="12" spans="1:22" x14ac:dyDescent="0.3">
      <c r="B12" s="258" t="s">
        <v>116</v>
      </c>
      <c r="C12" s="8"/>
      <c r="D12" s="9">
        <v>8</v>
      </c>
      <c r="E12" s="8"/>
      <c r="F12" s="8"/>
      <c r="G12" s="156">
        <v>9908</v>
      </c>
      <c r="H12" s="156"/>
      <c r="I12" s="156">
        <v>9541</v>
      </c>
      <c r="N12" s="258" t="s">
        <v>136</v>
      </c>
      <c r="P12" s="247">
        <v>15</v>
      </c>
      <c r="Q12" s="9"/>
      <c r="R12" s="158"/>
      <c r="S12" s="156">
        <v>87427</v>
      </c>
      <c r="T12" s="156"/>
      <c r="U12" s="156">
        <v>83913</v>
      </c>
    </row>
    <row r="13" spans="1:22" x14ac:dyDescent="0.3">
      <c r="B13" s="258" t="s">
        <v>10</v>
      </c>
      <c r="C13" s="8"/>
      <c r="D13" s="9"/>
      <c r="E13" s="8"/>
      <c r="F13" s="8"/>
      <c r="G13" s="156">
        <v>167</v>
      </c>
      <c r="H13" s="156"/>
      <c r="I13" s="156">
        <v>10</v>
      </c>
      <c r="S13" s="156"/>
      <c r="T13" s="158"/>
      <c r="U13" s="156"/>
    </row>
    <row r="14" spans="1:22" x14ac:dyDescent="0.3">
      <c r="B14" s="258" t="s">
        <v>12</v>
      </c>
      <c r="C14" s="8"/>
      <c r="D14" s="9">
        <v>6</v>
      </c>
      <c r="E14" s="8"/>
      <c r="F14" s="8"/>
      <c r="G14" s="156">
        <v>2162</v>
      </c>
      <c r="H14" s="156"/>
      <c r="I14" s="156">
        <v>3460</v>
      </c>
      <c r="N14" s="260" t="s">
        <v>24</v>
      </c>
      <c r="O14" s="8"/>
      <c r="P14" s="9"/>
      <c r="Q14" s="9"/>
      <c r="R14" s="261"/>
      <c r="S14" s="157">
        <f>SUM(S7:S13)</f>
        <v>249963</v>
      </c>
      <c r="T14" s="157"/>
      <c r="U14" s="157">
        <f>SUM(U7:U13)</f>
        <v>239051</v>
      </c>
    </row>
    <row r="15" spans="1:22" x14ac:dyDescent="0.3">
      <c r="B15" s="262"/>
      <c r="C15" s="8"/>
      <c r="D15" s="9"/>
      <c r="E15" s="8"/>
      <c r="F15" s="8"/>
      <c r="G15" s="25"/>
      <c r="H15" s="25"/>
      <c r="I15" s="25"/>
      <c r="L15" s="4" t="s">
        <v>111</v>
      </c>
      <c r="M15" s="4">
        <v>1117151</v>
      </c>
      <c r="S15" s="158"/>
      <c r="T15" s="158"/>
      <c r="U15" s="158"/>
    </row>
    <row r="16" spans="1:22" x14ac:dyDescent="0.3">
      <c r="B16" s="262"/>
      <c r="C16" s="8"/>
      <c r="D16" s="9"/>
      <c r="E16" s="8"/>
      <c r="F16" s="8"/>
      <c r="G16" s="10"/>
      <c r="H16" s="10"/>
      <c r="I16" s="10"/>
      <c r="L16" s="4" t="s">
        <v>110</v>
      </c>
      <c r="M16" s="4">
        <v>4702515.74</v>
      </c>
      <c r="N16" s="7" t="s">
        <v>8</v>
      </c>
      <c r="O16" s="8"/>
      <c r="P16" s="9"/>
      <c r="Q16" s="9"/>
      <c r="S16" s="156"/>
      <c r="T16" s="158"/>
      <c r="U16" s="156"/>
    </row>
    <row r="17" spans="2:22" x14ac:dyDescent="0.3">
      <c r="B17" s="260" t="s">
        <v>9</v>
      </c>
      <c r="C17" s="8"/>
      <c r="D17" s="9"/>
      <c r="E17" s="8"/>
      <c r="F17" s="7"/>
      <c r="G17" s="157">
        <f>G7+G8+G11+G12+G13+G14</f>
        <v>190129</v>
      </c>
      <c r="H17" s="10"/>
      <c r="I17" s="157">
        <f>I7+I8+I11+I12+I13+I14</f>
        <v>172567</v>
      </c>
      <c r="M17" s="4">
        <v>5819666.7400000002</v>
      </c>
      <c r="N17" s="258" t="s">
        <v>119</v>
      </c>
      <c r="O17" s="8"/>
      <c r="P17" s="9">
        <v>12</v>
      </c>
      <c r="Q17" s="9"/>
      <c r="S17" s="156">
        <v>67226</v>
      </c>
      <c r="T17" s="158"/>
      <c r="U17" s="156">
        <v>69086</v>
      </c>
    </row>
    <row r="18" spans="2:22" x14ac:dyDescent="0.3">
      <c r="N18" s="258" t="s">
        <v>22</v>
      </c>
      <c r="O18" s="8"/>
      <c r="P18" s="9">
        <v>16</v>
      </c>
      <c r="Q18" s="9"/>
      <c r="S18" s="156">
        <v>82454</v>
      </c>
      <c r="T18" s="158"/>
      <c r="U18" s="156">
        <v>82316</v>
      </c>
    </row>
    <row r="19" spans="2:22" x14ac:dyDescent="0.3">
      <c r="B19" s="7" t="s">
        <v>8</v>
      </c>
      <c r="D19" s="247"/>
      <c r="G19" s="10"/>
      <c r="H19" s="263"/>
      <c r="I19" s="263"/>
      <c r="N19" s="258" t="s">
        <v>164</v>
      </c>
      <c r="P19" s="247">
        <v>18</v>
      </c>
      <c r="S19" s="158">
        <v>5433</v>
      </c>
      <c r="T19" s="158"/>
      <c r="U19" s="158">
        <v>5433</v>
      </c>
      <c r="V19" s="259"/>
    </row>
    <row r="20" spans="2:22" x14ac:dyDescent="0.3">
      <c r="B20" s="258" t="s">
        <v>7</v>
      </c>
      <c r="D20" s="247">
        <v>9</v>
      </c>
      <c r="G20" s="160">
        <v>149220</v>
      </c>
      <c r="H20" s="156"/>
      <c r="I20" s="156">
        <v>148548</v>
      </c>
      <c r="N20" s="258" t="s">
        <v>18</v>
      </c>
      <c r="O20" s="8"/>
      <c r="P20" s="9" t="s">
        <v>148</v>
      </c>
      <c r="Q20" s="9"/>
      <c r="S20" s="156">
        <v>390715</v>
      </c>
      <c r="T20" s="158"/>
      <c r="U20" s="156">
        <v>379816</v>
      </c>
    </row>
    <row r="21" spans="2:22" x14ac:dyDescent="0.3">
      <c r="B21" s="231" t="s">
        <v>161</v>
      </c>
      <c r="G21" s="156">
        <v>130697</v>
      </c>
      <c r="H21" s="158"/>
      <c r="I21" s="156">
        <v>131688</v>
      </c>
      <c r="N21" s="258" t="s">
        <v>136</v>
      </c>
      <c r="O21" s="8"/>
      <c r="P21" s="9">
        <v>15</v>
      </c>
      <c r="Q21" s="9"/>
      <c r="S21" s="156">
        <v>145887</v>
      </c>
      <c r="T21" s="158"/>
      <c r="U21" s="156">
        <v>146043</v>
      </c>
    </row>
    <row r="22" spans="2:22" x14ac:dyDescent="0.3">
      <c r="B22" s="231" t="s">
        <v>117</v>
      </c>
      <c r="D22" s="9"/>
      <c r="G22" s="156">
        <v>18523</v>
      </c>
      <c r="H22" s="156"/>
      <c r="I22" s="156">
        <v>16860</v>
      </c>
      <c r="S22" s="158"/>
      <c r="T22" s="158"/>
      <c r="U22" s="158"/>
    </row>
    <row r="23" spans="2:22" x14ac:dyDescent="0.3">
      <c r="B23" s="258" t="s">
        <v>5</v>
      </c>
      <c r="D23" s="247"/>
      <c r="G23" s="156">
        <v>30</v>
      </c>
      <c r="H23" s="156"/>
      <c r="I23" s="156">
        <v>30</v>
      </c>
      <c r="N23" s="260" t="s">
        <v>21</v>
      </c>
      <c r="O23" s="8"/>
      <c r="P23" s="9"/>
      <c r="Q23" s="9"/>
      <c r="S23" s="157">
        <f>SUM(S17:S21)</f>
        <v>691715</v>
      </c>
      <c r="T23" s="157"/>
      <c r="U23" s="157">
        <f>SUM(U17:U21)</f>
        <v>682694</v>
      </c>
    </row>
    <row r="24" spans="2:22" x14ac:dyDescent="0.3">
      <c r="B24" s="258" t="s">
        <v>4</v>
      </c>
      <c r="D24" s="247">
        <v>10</v>
      </c>
      <c r="G24" s="156">
        <v>163358</v>
      </c>
      <c r="H24" s="156"/>
      <c r="I24" s="156">
        <v>166286</v>
      </c>
      <c r="N24" s="264"/>
      <c r="O24" s="8"/>
      <c r="P24" s="9"/>
      <c r="Q24" s="9"/>
      <c r="R24" s="261"/>
      <c r="S24" s="156"/>
      <c r="T24" s="158"/>
      <c r="U24" s="156"/>
    </row>
    <row r="25" spans="2:22" x14ac:dyDescent="0.3">
      <c r="B25" s="258" t="s">
        <v>3</v>
      </c>
      <c r="D25" s="247"/>
      <c r="G25" s="156">
        <v>9</v>
      </c>
      <c r="H25" s="156"/>
      <c r="I25" s="156">
        <v>9</v>
      </c>
      <c r="N25" s="260" t="s">
        <v>20</v>
      </c>
      <c r="O25" s="8"/>
      <c r="P25" s="9"/>
      <c r="Q25" s="9"/>
      <c r="S25" s="157">
        <f>S14+S23</f>
        <v>941678</v>
      </c>
      <c r="T25" s="157"/>
      <c r="U25" s="157">
        <f>U14+U23</f>
        <v>921745</v>
      </c>
    </row>
    <row r="26" spans="2:22" x14ac:dyDescent="0.3">
      <c r="G26" s="158"/>
      <c r="H26" s="158"/>
      <c r="I26" s="156"/>
    </row>
    <row r="27" spans="2:22" x14ac:dyDescent="0.3">
      <c r="G27" s="158"/>
      <c r="H27" s="158"/>
      <c r="I27" s="158"/>
      <c r="N27" s="7" t="s">
        <v>104</v>
      </c>
      <c r="P27" s="9"/>
      <c r="Q27" s="9"/>
      <c r="S27" s="156"/>
      <c r="T27" s="158"/>
      <c r="U27" s="156"/>
    </row>
    <row r="28" spans="2:22" x14ac:dyDescent="0.3">
      <c r="D28" s="247"/>
      <c r="G28" s="221"/>
      <c r="H28" s="156"/>
      <c r="I28" s="221"/>
      <c r="N28" s="258" t="s">
        <v>19</v>
      </c>
      <c r="P28" s="9">
        <v>19</v>
      </c>
      <c r="Q28" s="9"/>
      <c r="S28" s="156">
        <v>432843</v>
      </c>
      <c r="T28" s="158"/>
      <c r="U28" s="156">
        <v>432843</v>
      </c>
    </row>
    <row r="29" spans="2:22" x14ac:dyDescent="0.3">
      <c r="G29" s="158"/>
      <c r="H29" s="158"/>
      <c r="I29" s="158"/>
      <c r="N29" s="258" t="s">
        <v>115</v>
      </c>
      <c r="P29" s="247">
        <v>22</v>
      </c>
      <c r="S29" s="160">
        <v>33507</v>
      </c>
      <c r="T29" s="158"/>
      <c r="U29" s="160">
        <v>30053</v>
      </c>
    </row>
    <row r="30" spans="2:22" x14ac:dyDescent="0.3">
      <c r="G30" s="158"/>
      <c r="H30" s="158"/>
      <c r="I30" s="158"/>
      <c r="N30" s="258" t="s">
        <v>127</v>
      </c>
      <c r="P30" s="247" t="s">
        <v>147</v>
      </c>
      <c r="S30" s="160">
        <v>76435</v>
      </c>
      <c r="T30" s="158"/>
      <c r="U30" s="160">
        <v>76435</v>
      </c>
    </row>
    <row r="31" spans="2:22" x14ac:dyDescent="0.3">
      <c r="J31" s="259"/>
      <c r="M31" s="259"/>
      <c r="N31" s="258" t="s">
        <v>17</v>
      </c>
      <c r="P31" s="9">
        <v>21</v>
      </c>
      <c r="Q31" s="9"/>
      <c r="S31" s="161">
        <f>-981718+1</f>
        <v>-981717</v>
      </c>
      <c r="T31" s="162"/>
      <c r="U31" s="163">
        <v>-973637</v>
      </c>
      <c r="V31" s="241"/>
    </row>
    <row r="32" spans="2:22" x14ac:dyDescent="0.3">
      <c r="B32" s="260" t="s">
        <v>2</v>
      </c>
      <c r="C32" s="8"/>
      <c r="D32" s="9"/>
      <c r="E32" s="8"/>
      <c r="G32" s="157">
        <f>G20+G23+G24+G25</f>
        <v>312617</v>
      </c>
      <c r="H32" s="156"/>
      <c r="I32" s="157">
        <f>I20+I23+I24+I25</f>
        <v>314873</v>
      </c>
      <c r="M32" s="259"/>
      <c r="N32" s="260" t="s">
        <v>162</v>
      </c>
      <c r="O32" s="8"/>
      <c r="P32" s="9"/>
      <c r="Q32" s="9"/>
      <c r="S32" s="164">
        <f>SUM(S28:S31)</f>
        <v>-438932</v>
      </c>
      <c r="T32" s="164"/>
      <c r="U32" s="164">
        <f>SUM(U28:U31)+1</f>
        <v>-434305</v>
      </c>
      <c r="V32" s="241"/>
    </row>
    <row r="33" spans="2:22" x14ac:dyDescent="0.3">
      <c r="D33" s="247"/>
      <c r="G33" s="10"/>
      <c r="H33" s="10"/>
      <c r="I33" s="10"/>
      <c r="N33" s="264"/>
      <c r="P33" s="247"/>
      <c r="Q33" s="247"/>
      <c r="S33" s="160"/>
      <c r="T33" s="158"/>
      <c r="U33" s="156"/>
    </row>
    <row r="34" spans="2:22" x14ac:dyDescent="0.3">
      <c r="B34" s="265" t="s">
        <v>1</v>
      </c>
      <c r="D34" s="13"/>
      <c r="G34" s="157">
        <f>G32+G17</f>
        <v>502746</v>
      </c>
      <c r="H34" s="156"/>
      <c r="I34" s="157">
        <f>I32+I17</f>
        <v>487440</v>
      </c>
      <c r="N34" s="265" t="s">
        <v>163</v>
      </c>
      <c r="P34" s="13"/>
      <c r="Q34" s="13"/>
      <c r="S34" s="157">
        <f>S25+S32</f>
        <v>502746</v>
      </c>
      <c r="T34" s="157"/>
      <c r="U34" s="157">
        <f>U25+U32</f>
        <v>487440</v>
      </c>
    </row>
    <row r="35" spans="2:22" ht="15.75" x14ac:dyDescent="0.35">
      <c r="B35" s="248" t="s">
        <v>0</v>
      </c>
      <c r="C35" s="8"/>
      <c r="D35" s="15"/>
      <c r="E35" s="8"/>
      <c r="N35" s="248" t="s">
        <v>0</v>
      </c>
      <c r="P35" s="13"/>
      <c r="Q35" s="13"/>
      <c r="S35" s="12"/>
      <c r="T35" s="14"/>
      <c r="U35" s="12"/>
    </row>
    <row r="36" spans="2:22" x14ac:dyDescent="0.3">
      <c r="O36" s="8"/>
      <c r="P36" s="15"/>
      <c r="Q36" s="15"/>
      <c r="R36" s="26"/>
      <c r="S36" s="160">
        <f>G34-S34</f>
        <v>0</v>
      </c>
      <c r="T36" s="158"/>
      <c r="U36" s="160">
        <f>I34-U34</f>
        <v>0</v>
      </c>
      <c r="V36" s="160"/>
    </row>
    <row r="38" spans="2:22" x14ac:dyDescent="0.3">
      <c r="G38" s="26"/>
      <c r="S38" s="241"/>
    </row>
    <row r="39" spans="2:22" x14ac:dyDescent="0.3">
      <c r="G39" s="26"/>
      <c r="S39" s="241"/>
    </row>
    <row r="40" spans="2:22" s="16" customFormat="1" ht="15.75" x14ac:dyDescent="0.35">
      <c r="G40" s="266"/>
      <c r="N40" s="4"/>
      <c r="O40" s="4"/>
      <c r="P40" s="4"/>
      <c r="Q40" s="4"/>
      <c r="R40" s="4"/>
      <c r="S40" s="4"/>
      <c r="T40" s="4"/>
      <c r="U40" s="4"/>
    </row>
    <row r="41" spans="2:22" s="16" customFormat="1" ht="15" customHeight="1" x14ac:dyDescent="0.35">
      <c r="B41" s="267"/>
      <c r="C41" s="17"/>
      <c r="D41" s="268"/>
      <c r="E41" s="268"/>
      <c r="F41" s="17"/>
      <c r="G41" s="269"/>
      <c r="H41" s="17"/>
      <c r="I41" s="267"/>
    </row>
    <row r="42" spans="2:22" s="16" customFormat="1" ht="15" customHeight="1" x14ac:dyDescent="0.35">
      <c r="B42" s="267"/>
      <c r="C42" s="17"/>
      <c r="D42" s="268"/>
      <c r="E42" s="268"/>
      <c r="F42" s="17"/>
      <c r="G42" s="269"/>
      <c r="H42" s="17"/>
      <c r="I42" s="267"/>
      <c r="N42" s="267"/>
      <c r="O42" s="17"/>
      <c r="P42" s="268"/>
      <c r="Q42" s="268"/>
      <c r="R42" s="17"/>
      <c r="S42" s="267"/>
      <c r="T42" s="17"/>
      <c r="U42" s="267"/>
    </row>
    <row r="43" spans="2:22" s="16" customFormat="1" ht="15" customHeight="1" x14ac:dyDescent="0.35">
      <c r="B43" s="267"/>
      <c r="C43" s="17"/>
      <c r="D43" s="268"/>
      <c r="E43" s="268"/>
      <c r="F43" s="17"/>
      <c r="G43" s="269"/>
      <c r="H43" s="17"/>
      <c r="I43" s="267"/>
      <c r="N43" s="267"/>
      <c r="O43" s="17"/>
      <c r="P43" s="268"/>
      <c r="Q43" s="268"/>
      <c r="R43" s="17"/>
      <c r="S43" s="267"/>
      <c r="T43" s="17"/>
      <c r="U43" s="267"/>
    </row>
    <row r="44" spans="2:22" s="16" customFormat="1" ht="15" customHeight="1" x14ac:dyDescent="0.35">
      <c r="B44" s="17"/>
      <c r="C44" s="17"/>
      <c r="D44" s="268"/>
      <c r="E44" s="268"/>
      <c r="F44" s="17"/>
      <c r="G44" s="270"/>
      <c r="H44" s="17"/>
      <c r="I44" s="271"/>
      <c r="N44" s="267"/>
      <c r="O44" s="17"/>
      <c r="P44" s="268"/>
      <c r="Q44" s="268"/>
      <c r="R44" s="17"/>
      <c r="S44" s="267"/>
      <c r="T44" s="17"/>
      <c r="U44" s="267"/>
    </row>
    <row r="45" spans="2:22" s="16" customFormat="1" ht="15" customHeight="1" x14ac:dyDescent="0.35">
      <c r="B45" s="272"/>
      <c r="C45" s="272"/>
      <c r="D45" s="268"/>
      <c r="E45" s="268"/>
      <c r="F45" s="268"/>
      <c r="G45" s="272"/>
      <c r="H45" s="268"/>
      <c r="I45" s="272"/>
      <c r="N45" s="17"/>
      <c r="O45" s="17"/>
      <c r="P45" s="268"/>
      <c r="Q45" s="268"/>
      <c r="R45" s="17"/>
      <c r="S45" s="17"/>
      <c r="T45" s="17"/>
      <c r="U45" s="17"/>
    </row>
    <row r="46" spans="2:22" s="16" customFormat="1" ht="15" customHeight="1" x14ac:dyDescent="0.35">
      <c r="B46" s="268"/>
      <c r="C46" s="268"/>
      <c r="D46" s="268"/>
      <c r="E46" s="268"/>
      <c r="F46" s="268"/>
      <c r="G46" s="268"/>
      <c r="H46" s="268"/>
      <c r="I46" s="268"/>
      <c r="N46" s="272"/>
      <c r="O46" s="272"/>
      <c r="P46" s="268"/>
      <c r="Q46" s="268"/>
      <c r="R46" s="268"/>
      <c r="S46" s="272"/>
      <c r="T46" s="268"/>
      <c r="U46" s="272"/>
    </row>
    <row r="47" spans="2:22" ht="15" customHeight="1" x14ac:dyDescent="0.3">
      <c r="B47" s="268"/>
      <c r="C47" s="17"/>
      <c r="D47" s="268"/>
      <c r="E47" s="268"/>
      <c r="F47" s="268"/>
      <c r="G47" s="272"/>
      <c r="H47" s="268"/>
      <c r="I47" s="272"/>
      <c r="N47" s="268"/>
      <c r="O47" s="268"/>
      <c r="P47" s="268"/>
      <c r="Q47" s="268"/>
      <c r="R47" s="268"/>
      <c r="S47" s="268"/>
      <c r="T47" s="268"/>
      <c r="U47" s="268"/>
    </row>
    <row r="48" spans="2:22" ht="15" customHeight="1" x14ac:dyDescent="0.3">
      <c r="B48" s="268"/>
      <c r="C48" s="17"/>
      <c r="D48" s="268"/>
      <c r="E48" s="268"/>
      <c r="F48" s="268"/>
      <c r="G48" s="273"/>
      <c r="H48" s="268"/>
      <c r="I48" s="272"/>
      <c r="N48" s="268"/>
      <c r="O48" s="17"/>
      <c r="P48" s="268"/>
      <c r="Q48" s="268"/>
      <c r="R48" s="268"/>
      <c r="S48" s="272"/>
      <c r="T48" s="268"/>
      <c r="U48" s="272"/>
    </row>
    <row r="49" spans="2:21" ht="15" customHeight="1" x14ac:dyDescent="0.3">
      <c r="B49" s="268"/>
      <c r="C49" s="17"/>
      <c r="D49" s="268"/>
      <c r="E49" s="268"/>
      <c r="F49" s="268"/>
      <c r="G49" s="268"/>
      <c r="H49" s="268"/>
      <c r="I49" s="268"/>
      <c r="N49" s="268"/>
      <c r="O49" s="17"/>
      <c r="P49" s="268"/>
      <c r="Q49" s="268"/>
      <c r="R49" s="268"/>
      <c r="S49" s="272"/>
      <c r="T49" s="268"/>
      <c r="U49" s="272"/>
    </row>
    <row r="50" spans="2:21" ht="15" customHeight="1" x14ac:dyDescent="0.3">
      <c r="N50" s="268"/>
      <c r="O50" s="17"/>
      <c r="P50" s="268"/>
      <c r="Q50" s="268"/>
      <c r="R50" s="268"/>
      <c r="S50" s="268"/>
      <c r="T50" s="268"/>
      <c r="U50" s="268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7"/>
  <sheetViews>
    <sheetView showGridLines="0" topLeftCell="A11" zoomScaleNormal="100" workbookViewId="0">
      <selection activeCell="D30" sqref="D30"/>
    </sheetView>
  </sheetViews>
  <sheetFormatPr defaultColWidth="9.33203125" defaultRowHeight="15" x14ac:dyDescent="0.3"/>
  <cols>
    <col min="1" max="1" width="9.33203125" style="4" customWidth="1"/>
    <col min="2" max="2" width="67.6640625" style="4" customWidth="1"/>
    <col min="3" max="3" width="2" style="4" customWidth="1"/>
    <col min="4" max="5" width="8.6640625" style="4" customWidth="1"/>
    <col min="6" max="6" width="20.83203125" style="4" customWidth="1"/>
    <col min="7" max="7" width="2.83203125" style="4" customWidth="1"/>
    <col min="8" max="8" width="20.83203125" style="4" customWidth="1"/>
    <col min="9" max="9" width="2.83203125" style="4" customWidth="1"/>
    <col min="10" max="10" width="2.83203125" style="61" customWidth="1"/>
    <col min="11" max="11" width="27.6640625" style="4" customWidth="1"/>
    <col min="12" max="14" width="12.83203125" style="4" customWidth="1"/>
    <col min="15" max="15" width="12.5" style="4" customWidth="1"/>
    <col min="16" max="16" width="16.1640625" style="4" bestFit="1" customWidth="1"/>
    <col min="17" max="17" width="9.33203125" style="4"/>
    <col min="18" max="18" width="15.1640625" style="4" bestFit="1" customWidth="1"/>
    <col min="19" max="16384" width="9.33203125" style="4"/>
  </cols>
  <sheetData>
    <row r="1" spans="1:19" ht="16.5" customHeight="1" x14ac:dyDescent="0.3">
      <c r="A1" s="285" t="s">
        <v>108</v>
      </c>
      <c r="B1" s="285"/>
      <c r="C1" s="285"/>
      <c r="D1" s="285"/>
      <c r="E1" s="285"/>
      <c r="F1" s="285"/>
      <c r="G1" s="285"/>
      <c r="H1" s="285"/>
      <c r="I1" s="285"/>
      <c r="J1" s="285"/>
      <c r="K1" s="223"/>
      <c r="L1" s="223"/>
      <c r="M1" s="224"/>
    </row>
    <row r="2" spans="1:19" ht="17.25" customHeigh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23"/>
      <c r="L2" s="223"/>
      <c r="M2" s="224"/>
    </row>
    <row r="3" spans="1:19" ht="9.75" customHeight="1" x14ac:dyDescent="0.3">
      <c r="A3" s="223"/>
      <c r="B3" s="5"/>
      <c r="C3" s="5"/>
      <c r="D3" s="5"/>
      <c r="E3" s="5"/>
      <c r="F3" s="5"/>
      <c r="G3" s="5"/>
      <c r="H3" s="5"/>
      <c r="I3" s="5"/>
      <c r="J3" s="5"/>
      <c r="M3" s="224"/>
    </row>
    <row r="4" spans="1:19" x14ac:dyDescent="0.3">
      <c r="A4" s="45"/>
      <c r="B4" s="46"/>
      <c r="C4" s="45"/>
      <c r="D4" s="46"/>
      <c r="E4" s="45"/>
      <c r="F4" s="45"/>
      <c r="G4" s="45"/>
      <c r="H4" s="45"/>
      <c r="I4" s="45"/>
      <c r="J4" s="225"/>
      <c r="M4" s="224"/>
    </row>
    <row r="5" spans="1:19" ht="15.75" customHeight="1" x14ac:dyDescent="0.3">
      <c r="A5" s="45"/>
      <c r="B5" s="276" t="s">
        <v>41</v>
      </c>
      <c r="C5" s="45"/>
      <c r="D5" s="278" t="s">
        <v>15</v>
      </c>
      <c r="E5" s="71"/>
      <c r="F5" s="286" t="s">
        <v>165</v>
      </c>
      <c r="G5" s="286"/>
      <c r="H5" s="286"/>
      <c r="I5" s="71"/>
      <c r="J5" s="41"/>
      <c r="M5" s="224"/>
    </row>
    <row r="6" spans="1:19" x14ac:dyDescent="0.3">
      <c r="A6" s="45"/>
      <c r="B6" s="276"/>
      <c r="C6" s="45"/>
      <c r="D6" s="278"/>
      <c r="E6" s="71"/>
      <c r="F6" s="287"/>
      <c r="G6" s="287"/>
      <c r="H6" s="287"/>
      <c r="I6" s="71"/>
      <c r="J6" s="41"/>
      <c r="M6" s="224"/>
    </row>
    <row r="7" spans="1:19" x14ac:dyDescent="0.3">
      <c r="B7" s="277"/>
      <c r="C7" s="8"/>
      <c r="D7" s="279"/>
      <c r="E7" s="68"/>
      <c r="F7" s="140">
        <v>2025</v>
      </c>
      <c r="G7" s="226"/>
      <c r="H7" s="140">
        <v>2024</v>
      </c>
      <c r="I7" s="68"/>
      <c r="J7" s="141"/>
      <c r="M7" s="224"/>
    </row>
    <row r="8" spans="1:19" x14ac:dyDescent="0.3">
      <c r="B8" s="222"/>
      <c r="C8" s="8"/>
      <c r="D8" s="68"/>
      <c r="E8" s="68"/>
      <c r="F8" s="142"/>
      <c r="G8" s="227"/>
      <c r="H8" s="228"/>
      <c r="I8" s="68"/>
      <c r="J8" s="143"/>
      <c r="M8" s="224"/>
    </row>
    <row r="9" spans="1:19" ht="6" customHeight="1" x14ac:dyDescent="0.3">
      <c r="B9" s="222"/>
      <c r="C9" s="8"/>
      <c r="D9" s="71"/>
      <c r="E9" s="71"/>
      <c r="F9" s="44"/>
      <c r="G9" s="227"/>
      <c r="H9" s="44"/>
      <c r="I9" s="71"/>
      <c r="J9" s="141"/>
      <c r="M9" s="224"/>
    </row>
    <row r="10" spans="1:19" ht="15.75" x14ac:dyDescent="0.35">
      <c r="B10" s="229" t="s">
        <v>40</v>
      </c>
      <c r="C10" s="8"/>
      <c r="D10" s="9">
        <v>23</v>
      </c>
      <c r="E10" s="9"/>
      <c r="F10" s="165">
        <v>30305</v>
      </c>
      <c r="G10" s="152"/>
      <c r="H10" s="165">
        <v>26044</v>
      </c>
      <c r="I10" s="9"/>
      <c r="J10" s="21"/>
      <c r="M10" s="230"/>
      <c r="N10" s="35"/>
      <c r="O10" s="35"/>
      <c r="P10"/>
      <c r="Q10"/>
      <c r="R10"/>
      <c r="S10"/>
    </row>
    <row r="11" spans="1:19" ht="15.75" x14ac:dyDescent="0.35">
      <c r="B11" s="229" t="s">
        <v>39</v>
      </c>
      <c r="C11" s="8"/>
      <c r="D11" s="9">
        <v>24</v>
      </c>
      <c r="E11" s="9"/>
      <c r="F11" s="165">
        <v>-11260</v>
      </c>
      <c r="G11" s="152"/>
      <c r="H11" s="165">
        <v>-10087</v>
      </c>
      <c r="I11" s="9"/>
      <c r="J11" s="21"/>
      <c r="N11" s="35"/>
      <c r="O11" s="35"/>
      <c r="P11"/>
      <c r="Q11"/>
      <c r="R11"/>
      <c r="S11"/>
    </row>
    <row r="12" spans="1:19" ht="6" customHeight="1" x14ac:dyDescent="0.35">
      <c r="B12" s="231"/>
      <c r="C12" s="8"/>
      <c r="D12" s="69"/>
      <c r="E12" s="69"/>
      <c r="F12" s="232"/>
      <c r="G12" s="152"/>
      <c r="H12" s="232"/>
      <c r="I12" s="69"/>
      <c r="J12" s="21"/>
      <c r="N12" s="35"/>
      <c r="O12" s="35"/>
      <c r="P12"/>
      <c r="Q12"/>
      <c r="R12"/>
      <c r="S12"/>
    </row>
    <row r="13" spans="1:19" ht="15.75" x14ac:dyDescent="0.35">
      <c r="B13" s="233" t="s">
        <v>38</v>
      </c>
      <c r="D13" s="234"/>
      <c r="E13" s="234"/>
      <c r="F13" s="166">
        <f>F10+F11</f>
        <v>19045</v>
      </c>
      <c r="G13" s="235"/>
      <c r="H13" s="166">
        <f>H10+H11</f>
        <v>15957</v>
      </c>
      <c r="I13" s="234"/>
      <c r="J13" s="22"/>
      <c r="N13" s="35"/>
      <c r="O13" s="35"/>
      <c r="P13"/>
      <c r="Q13"/>
      <c r="R13"/>
      <c r="S13"/>
    </row>
    <row r="14" spans="1:19" ht="6" customHeight="1" x14ac:dyDescent="0.35">
      <c r="D14" s="234"/>
      <c r="E14" s="234"/>
      <c r="F14" s="232"/>
      <c r="G14" s="235"/>
      <c r="H14" s="232"/>
      <c r="I14" s="234"/>
      <c r="J14" s="23"/>
      <c r="N14" s="35"/>
      <c r="O14" s="35"/>
      <c r="P14"/>
      <c r="Q14"/>
      <c r="R14"/>
      <c r="S14"/>
    </row>
    <row r="15" spans="1:19" ht="15.75" x14ac:dyDescent="0.35">
      <c r="B15" s="236" t="s">
        <v>37</v>
      </c>
      <c r="D15" s="234"/>
      <c r="E15" s="234"/>
      <c r="F15" s="167">
        <f>SUM(F16:F21)</f>
        <v>-10616</v>
      </c>
      <c r="G15" s="235"/>
      <c r="H15" s="167">
        <f>SUM(H16:H21)</f>
        <v>-5693</v>
      </c>
      <c r="I15" s="234"/>
      <c r="J15" s="72"/>
      <c r="M15" s="224"/>
      <c r="N15" s="35"/>
      <c r="O15" s="35"/>
      <c r="P15" s="35"/>
      <c r="Q15" s="237"/>
      <c r="R15" s="238"/>
      <c r="S15" s="35"/>
    </row>
    <row r="16" spans="1:19" ht="15.75" x14ac:dyDescent="0.35">
      <c r="B16" s="239" t="s">
        <v>113</v>
      </c>
      <c r="D16" s="9">
        <v>25</v>
      </c>
      <c r="E16" s="9"/>
      <c r="F16" s="165">
        <v>-10391</v>
      </c>
      <c r="G16" s="235"/>
      <c r="H16" s="165">
        <v>-8965</v>
      </c>
      <c r="I16" s="9"/>
      <c r="J16" s="21"/>
      <c r="N16" s="35"/>
      <c r="O16" s="35"/>
      <c r="P16" s="35"/>
      <c r="Q16" s="237"/>
      <c r="R16" s="35"/>
      <c r="S16" s="35"/>
    </row>
    <row r="17" spans="2:19" ht="15.75" x14ac:dyDescent="0.35">
      <c r="B17" s="239" t="s">
        <v>138</v>
      </c>
      <c r="D17" s="240">
        <v>26</v>
      </c>
      <c r="E17" s="240"/>
      <c r="F17" s="165">
        <v>11</v>
      </c>
      <c r="G17" s="235"/>
      <c r="H17" s="165">
        <v>43</v>
      </c>
      <c r="I17" s="240"/>
      <c r="J17" s="21"/>
      <c r="K17" s="241"/>
      <c r="L17" s="241"/>
      <c r="M17" s="242"/>
      <c r="N17" s="35"/>
      <c r="O17" s="35"/>
      <c r="P17" s="35"/>
      <c r="Q17" s="237"/>
      <c r="R17" s="35"/>
      <c r="S17" s="35"/>
    </row>
    <row r="18" spans="2:19" ht="15.75" x14ac:dyDescent="0.35">
      <c r="B18" s="239" t="s">
        <v>35</v>
      </c>
      <c r="D18" s="240"/>
      <c r="E18" s="240"/>
      <c r="F18" s="165">
        <v>-449</v>
      </c>
      <c r="G18" s="235"/>
      <c r="H18" s="165">
        <v>-332</v>
      </c>
      <c r="I18" s="240"/>
      <c r="J18" s="21"/>
      <c r="P18" s="35"/>
      <c r="Q18" s="237"/>
      <c r="R18" s="35"/>
      <c r="S18" s="35"/>
    </row>
    <row r="19" spans="2:19" ht="15.75" x14ac:dyDescent="0.35">
      <c r="B19" s="239" t="s">
        <v>34</v>
      </c>
      <c r="D19" s="11">
        <v>27</v>
      </c>
      <c r="E19" s="11"/>
      <c r="F19" s="168">
        <v>-138</v>
      </c>
      <c r="G19" s="150"/>
      <c r="H19" s="168">
        <v>3617</v>
      </c>
      <c r="I19" s="11"/>
      <c r="J19" s="21"/>
      <c r="K19" s="243"/>
      <c r="L19" s="243"/>
      <c r="M19" s="242"/>
      <c r="N19" s="242"/>
      <c r="P19" s="35"/>
      <c r="Q19" s="237"/>
      <c r="R19" s="35"/>
      <c r="S19" s="35"/>
    </row>
    <row r="20" spans="2:19" ht="15.75" x14ac:dyDescent="0.35">
      <c r="B20" s="239" t="s">
        <v>36</v>
      </c>
      <c r="D20" s="11">
        <v>10</v>
      </c>
      <c r="E20" s="11"/>
      <c r="F20" s="168">
        <v>0</v>
      </c>
      <c r="G20" s="235"/>
      <c r="H20" s="168">
        <v>0</v>
      </c>
      <c r="I20" s="11"/>
      <c r="J20" s="21"/>
      <c r="K20" s="26"/>
      <c r="L20" s="242"/>
      <c r="N20" s="35"/>
      <c r="O20" s="35"/>
      <c r="P20" s="35"/>
      <c r="Q20" s="237"/>
      <c r="R20" s="35"/>
      <c r="S20" s="35"/>
    </row>
    <row r="21" spans="2:19" ht="15.75" x14ac:dyDescent="0.35">
      <c r="B21" s="239" t="s">
        <v>33</v>
      </c>
      <c r="D21" s="240">
        <v>28</v>
      </c>
      <c r="E21" s="240"/>
      <c r="F21" s="168">
        <v>351</v>
      </c>
      <c r="G21" s="235"/>
      <c r="H21" s="168">
        <v>-56</v>
      </c>
      <c r="I21" s="240"/>
      <c r="J21" s="21"/>
      <c r="K21" s="26"/>
      <c r="N21" s="35"/>
      <c r="O21" s="35"/>
      <c r="P21" s="35"/>
      <c r="Q21" s="237"/>
      <c r="R21" s="35"/>
      <c r="S21" s="35"/>
    </row>
    <row r="22" spans="2:19" ht="6" customHeight="1" x14ac:dyDescent="0.35">
      <c r="D22" s="234"/>
      <c r="E22" s="234"/>
      <c r="F22" s="169"/>
      <c r="G22" s="235"/>
      <c r="H22" s="169"/>
      <c r="I22" s="234"/>
      <c r="J22" s="23"/>
      <c r="K22" s="26"/>
      <c r="N22" s="35"/>
      <c r="O22" s="35"/>
      <c r="P22" s="244"/>
      <c r="Q22"/>
      <c r="R22"/>
      <c r="S22"/>
    </row>
    <row r="23" spans="2:19" ht="15.75" x14ac:dyDescent="0.35">
      <c r="B23" s="233" t="s">
        <v>32</v>
      </c>
      <c r="D23" s="234"/>
      <c r="E23" s="234"/>
      <c r="F23" s="166">
        <f>F13+F15</f>
        <v>8429</v>
      </c>
      <c r="G23" s="235"/>
      <c r="H23" s="166">
        <f>H13+H15</f>
        <v>10264</v>
      </c>
      <c r="I23" s="234"/>
      <c r="J23" s="22"/>
      <c r="K23" s="26"/>
      <c r="M23" s="242"/>
      <c r="N23" s="35"/>
      <c r="O23" s="35"/>
      <c r="P23"/>
      <c r="Q23"/>
      <c r="R23"/>
      <c r="S23"/>
    </row>
    <row r="24" spans="2:19" ht="6" customHeight="1" x14ac:dyDescent="0.35">
      <c r="D24" s="234"/>
      <c r="E24" s="234"/>
      <c r="F24" s="169"/>
      <c r="G24" s="235"/>
      <c r="H24" s="169"/>
      <c r="I24" s="234"/>
      <c r="J24" s="23"/>
      <c r="K24" s="26"/>
      <c r="N24" s="35"/>
      <c r="O24" s="35"/>
      <c r="P24"/>
      <c r="Q24"/>
      <c r="R24"/>
      <c r="S24"/>
    </row>
    <row r="25" spans="2:19" ht="15.75" x14ac:dyDescent="0.35">
      <c r="B25" s="4" t="s">
        <v>31</v>
      </c>
      <c r="D25" s="11">
        <v>29</v>
      </c>
      <c r="E25" s="11"/>
      <c r="F25" s="165">
        <v>4177</v>
      </c>
      <c r="G25" s="235"/>
      <c r="H25" s="165">
        <v>2813</v>
      </c>
      <c r="I25" s="11"/>
      <c r="J25" s="21"/>
      <c r="K25" s="26"/>
      <c r="L25" s="35"/>
      <c r="N25" s="35"/>
      <c r="O25" s="35"/>
      <c r="P25"/>
      <c r="Q25"/>
      <c r="R25"/>
      <c r="S25"/>
    </row>
    <row r="26" spans="2:19" ht="15.75" x14ac:dyDescent="0.35">
      <c r="B26" s="4" t="s">
        <v>30</v>
      </c>
      <c r="D26" s="11">
        <v>29</v>
      </c>
      <c r="E26" s="11"/>
      <c r="F26" s="165">
        <v>-19941</v>
      </c>
      <c r="G26" s="235"/>
      <c r="H26" s="165">
        <v>-14121</v>
      </c>
      <c r="I26" s="11"/>
      <c r="J26" s="21"/>
      <c r="K26" s="26"/>
      <c r="L26" s="35"/>
      <c r="N26" s="35"/>
      <c r="O26" s="35"/>
      <c r="P26"/>
      <c r="Q26"/>
      <c r="R26"/>
      <c r="S26"/>
    </row>
    <row r="27" spans="2:19" ht="6" customHeight="1" x14ac:dyDescent="0.35">
      <c r="D27" s="234"/>
      <c r="E27" s="234"/>
      <c r="F27" s="169"/>
      <c r="G27" s="235"/>
      <c r="H27" s="169"/>
      <c r="I27" s="234"/>
      <c r="J27" s="23"/>
      <c r="N27" s="35"/>
      <c r="O27" s="35"/>
      <c r="P27"/>
      <c r="Q27"/>
      <c r="R27"/>
      <c r="S27"/>
    </row>
    <row r="28" spans="2:19" ht="15.75" x14ac:dyDescent="0.35">
      <c r="B28" s="245" t="s">
        <v>29</v>
      </c>
      <c r="D28" s="234"/>
      <c r="E28" s="234"/>
      <c r="F28" s="170">
        <f>F23+F25+F26</f>
        <v>-7335</v>
      </c>
      <c r="G28" s="235"/>
      <c r="H28" s="170">
        <f>H23+H25+H26</f>
        <v>-1044</v>
      </c>
      <c r="I28" s="234"/>
      <c r="J28" s="22"/>
      <c r="K28" s="26"/>
      <c r="M28" s="246"/>
      <c r="N28" s="35"/>
      <c r="O28" s="35"/>
      <c r="P28"/>
      <c r="Q28"/>
      <c r="R28"/>
      <c r="S28"/>
    </row>
    <row r="29" spans="2:19" ht="6" customHeight="1" x14ac:dyDescent="0.35">
      <c r="F29" s="169"/>
      <c r="G29" s="235"/>
      <c r="H29" s="169"/>
      <c r="J29" s="23"/>
      <c r="K29" s="26"/>
      <c r="N29" s="35"/>
      <c r="O29" s="35"/>
      <c r="P29"/>
      <c r="Q29"/>
      <c r="R29"/>
      <c r="S29"/>
    </row>
    <row r="30" spans="2:19" ht="15.75" x14ac:dyDescent="0.35">
      <c r="B30" s="4" t="s">
        <v>28</v>
      </c>
      <c r="D30" s="247"/>
      <c r="F30" s="165">
        <v>0</v>
      </c>
      <c r="G30" s="235"/>
      <c r="H30" s="165"/>
      <c r="J30" s="21"/>
      <c r="K30" s="26"/>
      <c r="N30" s="35"/>
      <c r="O30" s="35"/>
      <c r="P30"/>
      <c r="Q30"/>
      <c r="R30"/>
      <c r="S30"/>
    </row>
    <row r="31" spans="2:19" ht="6" customHeight="1" x14ac:dyDescent="0.35">
      <c r="F31" s="169"/>
      <c r="G31" s="235"/>
      <c r="H31" s="169"/>
      <c r="J31" s="23"/>
      <c r="N31" s="35"/>
      <c r="O31" s="35"/>
      <c r="P31"/>
      <c r="Q31"/>
      <c r="R31"/>
      <c r="S31"/>
    </row>
    <row r="32" spans="2:19" ht="15.75" x14ac:dyDescent="0.35">
      <c r="B32" s="245" t="s">
        <v>170</v>
      </c>
      <c r="D32" s="247" t="s">
        <v>150</v>
      </c>
      <c r="F32" s="170">
        <f>F28+F30</f>
        <v>-7335</v>
      </c>
      <c r="G32" s="235"/>
      <c r="H32" s="170">
        <f>H28+H30</f>
        <v>-1044</v>
      </c>
      <c r="J32" s="22"/>
      <c r="K32" s="224"/>
      <c r="N32" s="35"/>
      <c r="O32" s="35"/>
      <c r="P32"/>
      <c r="Q32"/>
      <c r="R32"/>
      <c r="S32"/>
    </row>
    <row r="33" spans="2:19" ht="15.75" x14ac:dyDescent="0.35">
      <c r="B33" s="245" t="s">
        <v>27</v>
      </c>
      <c r="F33" s="196">
        <f>F32/181197364435</f>
        <v>-4.0480721244879069E-8</v>
      </c>
      <c r="G33" s="151"/>
      <c r="H33" s="196">
        <f>H32/181197364435</f>
        <v>-5.7616732078600884E-9</v>
      </c>
      <c r="J33" s="144"/>
      <c r="K33" s="224"/>
      <c r="L33" s="224"/>
      <c r="M33" s="70"/>
      <c r="N33" s="35"/>
      <c r="O33" s="35"/>
      <c r="P33"/>
      <c r="Q33"/>
      <c r="R33"/>
      <c r="S33"/>
    </row>
    <row r="34" spans="2:19" x14ac:dyDescent="0.3">
      <c r="B34" s="248" t="s">
        <v>0</v>
      </c>
      <c r="K34" s="224"/>
      <c r="L34" s="224"/>
      <c r="M34" s="70"/>
    </row>
    <row r="35" spans="2:19" x14ac:dyDescent="0.3">
      <c r="K35" s="224"/>
      <c r="L35" s="224"/>
      <c r="M35" s="70"/>
    </row>
    <row r="36" spans="2:19" x14ac:dyDescent="0.3">
      <c r="B36" s="8"/>
      <c r="J36" s="249"/>
      <c r="K36" s="224"/>
      <c r="L36" s="224"/>
      <c r="M36" s="70"/>
    </row>
    <row r="37" spans="2:19" x14ac:dyDescent="0.3">
      <c r="B37" s="8"/>
      <c r="K37" s="224"/>
      <c r="L37" s="224"/>
      <c r="M37" s="70"/>
    </row>
  </sheetData>
  <mergeCells count="4">
    <mergeCell ref="D5:D7"/>
    <mergeCell ref="B5:B7"/>
    <mergeCell ref="A1:J2"/>
    <mergeCell ref="F5:H6"/>
  </mergeCells>
  <printOptions horizontalCentere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35"/>
  <sheetViews>
    <sheetView showGridLines="0" zoomScaleNormal="100" workbookViewId="0">
      <selection activeCell="F12" sqref="F12"/>
    </sheetView>
  </sheetViews>
  <sheetFormatPr defaultColWidth="9.33203125" defaultRowHeight="15" x14ac:dyDescent="0.3"/>
  <cols>
    <col min="1" max="1" width="4.5" style="4" customWidth="1"/>
    <col min="2" max="2" width="75.33203125" style="4" customWidth="1"/>
    <col min="3" max="3" width="2" style="4" customWidth="1"/>
    <col min="4" max="4" width="5.1640625" style="4" customWidth="1"/>
    <col min="5" max="5" width="2.83203125" style="4" customWidth="1"/>
    <col min="6" max="6" width="18.83203125" style="4" customWidth="1"/>
    <col min="7" max="7" width="2.83203125" style="4" customWidth="1"/>
    <col min="8" max="8" width="18.83203125" style="4" customWidth="1"/>
    <col min="9" max="9" width="2.83203125" style="4" customWidth="1"/>
    <col min="10" max="10" width="1.6640625" style="4" customWidth="1"/>
    <col min="11" max="16384" width="9.33203125" style="4"/>
  </cols>
  <sheetData>
    <row r="1" spans="1:10" ht="15" customHeight="1" x14ac:dyDescent="0.3">
      <c r="A1" s="290" t="s">
        <v>107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15" customHeigh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3">
      <c r="A4" s="45"/>
      <c r="B4" s="46"/>
      <c r="C4" s="45"/>
      <c r="D4" s="46"/>
      <c r="E4" s="5"/>
      <c r="F4" s="5"/>
      <c r="G4" s="5"/>
      <c r="H4" s="5"/>
      <c r="I4" s="5"/>
      <c r="J4" s="45"/>
    </row>
    <row r="5" spans="1:10" ht="15.75" customHeight="1" x14ac:dyDescent="0.3">
      <c r="A5" s="45"/>
      <c r="B5" s="276" t="s">
        <v>41</v>
      </c>
      <c r="C5" s="45"/>
      <c r="D5" s="278" t="s">
        <v>15</v>
      </c>
      <c r="E5" s="41"/>
      <c r="F5" s="286" t="s">
        <v>165</v>
      </c>
      <c r="G5" s="286"/>
      <c r="H5" s="286"/>
      <c r="I5" s="41"/>
      <c r="J5" s="45"/>
    </row>
    <row r="6" spans="1:10" x14ac:dyDescent="0.3">
      <c r="A6" s="45"/>
      <c r="B6" s="276"/>
      <c r="C6" s="45"/>
      <c r="D6" s="278"/>
      <c r="E6" s="41"/>
      <c r="F6" s="287"/>
      <c r="G6" s="287"/>
      <c r="H6" s="287"/>
      <c r="I6" s="41"/>
      <c r="J6" s="45"/>
    </row>
    <row r="7" spans="1:10" x14ac:dyDescent="0.3">
      <c r="B7" s="277"/>
      <c r="C7" s="8"/>
      <c r="D7" s="279"/>
      <c r="E7" s="6"/>
      <c r="F7" s="42">
        <v>2025</v>
      </c>
      <c r="G7" s="6"/>
      <c r="H7" s="42">
        <v>2024</v>
      </c>
      <c r="I7" s="6"/>
      <c r="J7" s="6"/>
    </row>
    <row r="8" spans="1:10" x14ac:dyDescent="0.3">
      <c r="B8" s="7"/>
      <c r="C8" s="8"/>
      <c r="D8" s="71"/>
      <c r="E8" s="6"/>
      <c r="F8" s="6"/>
      <c r="G8" s="6"/>
      <c r="H8" s="6"/>
      <c r="I8" s="6"/>
      <c r="J8" s="6"/>
    </row>
    <row r="9" spans="1:10" x14ac:dyDescent="0.3">
      <c r="B9" s="7" t="s">
        <v>169</v>
      </c>
      <c r="C9" s="8"/>
      <c r="D9" s="71"/>
      <c r="E9" s="48"/>
      <c r="F9" s="171">
        <f>DRE!F32</f>
        <v>-7335</v>
      </c>
      <c r="G9" s="171"/>
      <c r="H9" s="171">
        <f>DRE!H32</f>
        <v>-1044</v>
      </c>
      <c r="I9" s="172"/>
      <c r="J9" s="47"/>
    </row>
    <row r="10" spans="1:10" x14ac:dyDescent="0.3">
      <c r="B10" s="8" t="s">
        <v>42</v>
      </c>
      <c r="C10" s="8"/>
      <c r="D10" s="9"/>
      <c r="E10" s="48"/>
      <c r="F10" s="49"/>
      <c r="G10" s="49"/>
      <c r="H10" s="49"/>
      <c r="I10" s="48"/>
      <c r="J10" s="49"/>
    </row>
    <row r="11" spans="1:10" x14ac:dyDescent="0.3">
      <c r="B11" s="8" t="s">
        <v>114</v>
      </c>
      <c r="C11" s="8"/>
      <c r="D11" s="9">
        <v>22</v>
      </c>
      <c r="E11" s="48"/>
      <c r="F11" s="171">
        <v>3454</v>
      </c>
      <c r="G11" s="171"/>
      <c r="H11" s="171">
        <v>-61</v>
      </c>
      <c r="I11" s="171"/>
      <c r="J11" s="171"/>
    </row>
    <row r="12" spans="1:10" x14ac:dyDescent="0.3">
      <c r="B12" s="50"/>
      <c r="C12" s="8"/>
      <c r="D12" s="71"/>
      <c r="E12" s="52"/>
      <c r="F12" s="51"/>
      <c r="G12" s="19"/>
      <c r="H12" s="51"/>
      <c r="I12" s="52"/>
      <c r="J12" s="52"/>
    </row>
    <row r="13" spans="1:10" x14ac:dyDescent="0.3">
      <c r="B13" s="50" t="s">
        <v>168</v>
      </c>
      <c r="C13" s="8"/>
      <c r="D13" s="71"/>
      <c r="E13" s="48"/>
      <c r="F13" s="171">
        <f>F9+F10+F11</f>
        <v>-3881</v>
      </c>
      <c r="G13" s="171"/>
      <c r="H13" s="171">
        <f>H9+H10+H11</f>
        <v>-1105</v>
      </c>
      <c r="I13" s="172"/>
      <c r="J13" s="48"/>
    </row>
    <row r="14" spans="1:10" x14ac:dyDescent="0.3">
      <c r="B14" s="58" t="s">
        <v>43</v>
      </c>
      <c r="C14" s="8"/>
      <c r="D14" s="71"/>
      <c r="E14" s="52"/>
      <c r="F14" s="52"/>
      <c r="G14" s="52"/>
      <c r="H14" s="52"/>
      <c r="I14" s="52"/>
    </row>
    <row r="15" spans="1:10" x14ac:dyDescent="0.3">
      <c r="B15" s="53"/>
      <c r="C15" s="8"/>
      <c r="D15" s="71"/>
      <c r="E15" s="52"/>
      <c r="F15" s="52"/>
      <c r="G15" s="52"/>
      <c r="H15" s="52"/>
      <c r="I15" s="52"/>
    </row>
    <row r="16" spans="1:10" x14ac:dyDescent="0.3">
      <c r="B16" s="54"/>
      <c r="C16" s="8"/>
      <c r="D16" s="71"/>
      <c r="E16" s="52"/>
      <c r="F16" s="52"/>
      <c r="G16" s="52"/>
      <c r="H16" s="52"/>
      <c r="I16" s="52"/>
    </row>
    <row r="17" spans="1:9" x14ac:dyDescent="0.3">
      <c r="B17" s="7"/>
      <c r="C17" s="8"/>
      <c r="D17" s="71"/>
      <c r="E17" s="52"/>
      <c r="F17" s="52"/>
      <c r="G17" s="52"/>
      <c r="H17" s="197"/>
      <c r="I17" s="52"/>
    </row>
    <row r="18" spans="1:9" x14ac:dyDescent="0.3">
      <c r="B18" s="54"/>
      <c r="C18" s="8"/>
      <c r="D18" s="71"/>
      <c r="E18" s="6"/>
      <c r="F18" s="198"/>
      <c r="G18" s="6"/>
      <c r="H18" s="6"/>
      <c r="I18" s="6"/>
    </row>
    <row r="19" spans="1:9" x14ac:dyDescent="0.3">
      <c r="B19" s="8"/>
      <c r="E19" s="56"/>
      <c r="F19" s="56"/>
      <c r="G19" s="56"/>
      <c r="H19" s="56"/>
      <c r="I19" s="56"/>
    </row>
    <row r="20" spans="1:9" x14ac:dyDescent="0.3">
      <c r="B20" s="8"/>
      <c r="E20" s="56"/>
      <c r="F20" s="56"/>
      <c r="G20" s="56"/>
      <c r="H20" s="56"/>
      <c r="I20" s="56"/>
    </row>
    <row r="21" spans="1:9" x14ac:dyDescent="0.3">
      <c r="E21" s="56"/>
      <c r="F21" s="56"/>
      <c r="G21" s="56"/>
      <c r="H21" s="56"/>
      <c r="I21" s="56"/>
    </row>
    <row r="22" spans="1:9" x14ac:dyDescent="0.3">
      <c r="E22" s="56"/>
      <c r="F22" s="56"/>
      <c r="G22" s="56"/>
      <c r="H22" s="56"/>
      <c r="I22" s="56"/>
    </row>
    <row r="23" spans="1:9" x14ac:dyDescent="0.3">
      <c r="E23" s="56"/>
      <c r="F23" s="56"/>
      <c r="G23" s="56"/>
      <c r="H23" s="56"/>
      <c r="I23" s="56"/>
    </row>
    <row r="24" spans="1:9" x14ac:dyDescent="0.3">
      <c r="A24" s="289"/>
      <c r="B24" s="289"/>
      <c r="C24" s="57"/>
      <c r="D24" s="66"/>
      <c r="E24" s="57"/>
      <c r="F24" s="57"/>
      <c r="G24" s="57"/>
      <c r="H24" s="57"/>
      <c r="I24" s="57"/>
    </row>
    <row r="25" spans="1:9" x14ac:dyDescent="0.3">
      <c r="A25" s="289"/>
      <c r="B25" s="289"/>
      <c r="C25" s="57"/>
      <c r="D25" s="66"/>
      <c r="E25" s="57"/>
      <c r="F25" s="57"/>
      <c r="G25" s="57"/>
      <c r="H25" s="57"/>
      <c r="I25" s="57"/>
    </row>
    <row r="26" spans="1:9" x14ac:dyDescent="0.3">
      <c r="A26" s="289"/>
      <c r="B26" s="289"/>
      <c r="C26" s="57"/>
      <c r="D26" s="66"/>
      <c r="E26" s="57"/>
      <c r="F26" s="57"/>
      <c r="G26" s="57"/>
      <c r="H26" s="57"/>
      <c r="I26" s="57"/>
    </row>
    <row r="27" spans="1:9" x14ac:dyDescent="0.3">
      <c r="A27" s="58"/>
      <c r="B27" s="139"/>
      <c r="C27" s="59"/>
      <c r="E27" s="57"/>
      <c r="F27" s="57"/>
      <c r="G27" s="57"/>
      <c r="H27" s="57"/>
      <c r="I27" s="57"/>
    </row>
    <row r="28" spans="1:9" x14ac:dyDescent="0.3">
      <c r="A28" s="58"/>
      <c r="B28" s="60"/>
      <c r="C28" s="61"/>
    </row>
    <row r="29" spans="1:9" x14ac:dyDescent="0.3">
      <c r="A29" s="58"/>
      <c r="B29" s="58"/>
    </row>
    <row r="30" spans="1:9" x14ac:dyDescent="0.3">
      <c r="A30" s="288"/>
      <c r="B30" s="288"/>
      <c r="C30" s="61"/>
    </row>
    <row r="31" spans="1:9" x14ac:dyDescent="0.3">
      <c r="A31" s="288"/>
      <c r="B31" s="288"/>
      <c r="C31" s="61"/>
      <c r="D31" s="4" t="s">
        <v>133</v>
      </c>
    </row>
    <row r="32" spans="1:9" x14ac:dyDescent="0.3">
      <c r="A32" s="288"/>
      <c r="B32" s="288"/>
    </row>
    <row r="36" spans="2:9" x14ac:dyDescent="0.3">
      <c r="B36" s="291"/>
      <c r="C36" s="291"/>
      <c r="D36" s="291"/>
    </row>
    <row r="37" spans="2:9" x14ac:dyDescent="0.3">
      <c r="B37" s="291"/>
      <c r="C37" s="291"/>
      <c r="D37" s="291"/>
    </row>
    <row r="38" spans="2:9" x14ac:dyDescent="0.3">
      <c r="B38" s="291"/>
      <c r="C38" s="291"/>
      <c r="D38" s="291"/>
    </row>
    <row r="41" spans="2:9" x14ac:dyDescent="0.3">
      <c r="B41" s="55"/>
      <c r="C41" s="62"/>
      <c r="D41" s="55"/>
    </row>
    <row r="42" spans="2:9" x14ac:dyDescent="0.3">
      <c r="B42" s="55"/>
      <c r="C42" s="62"/>
      <c r="D42" s="55"/>
    </row>
    <row r="43" spans="2:9" x14ac:dyDescent="0.3">
      <c r="B43" s="55"/>
      <c r="C43" s="62"/>
      <c r="D43" s="55"/>
    </row>
    <row r="44" spans="2:9" x14ac:dyDescent="0.3">
      <c r="B44" s="62"/>
      <c r="C44" s="62"/>
      <c r="D44" s="55"/>
    </row>
    <row r="45" spans="2:9" x14ac:dyDescent="0.3">
      <c r="B45" s="62"/>
      <c r="C45" s="62"/>
      <c r="D45" s="55"/>
    </row>
    <row r="46" spans="2:9" x14ac:dyDescent="0.3">
      <c r="B46" s="63"/>
      <c r="C46" s="64"/>
      <c r="D46" s="145"/>
      <c r="E46" s="66"/>
      <c r="F46" s="66"/>
      <c r="G46" s="66"/>
      <c r="H46" s="66"/>
      <c r="I46" s="66"/>
    </row>
    <row r="47" spans="2:9" x14ac:dyDescent="0.3">
      <c r="B47" s="63"/>
      <c r="C47" s="64"/>
      <c r="D47" s="145"/>
      <c r="E47" s="66"/>
      <c r="F47" s="66"/>
      <c r="G47" s="66"/>
      <c r="H47" s="66"/>
      <c r="I47" s="66"/>
    </row>
    <row r="48" spans="2:9" x14ac:dyDescent="0.3">
      <c r="B48" s="63"/>
      <c r="C48" s="64"/>
      <c r="D48" s="145"/>
      <c r="E48" s="66"/>
      <c r="F48" s="66"/>
      <c r="G48" s="66"/>
      <c r="H48" s="66"/>
      <c r="I48" s="66"/>
    </row>
    <row r="49" spans="2:9" x14ac:dyDescent="0.3">
      <c r="B49" s="5"/>
      <c r="C49" s="5"/>
      <c r="D49" s="65"/>
      <c r="E49" s="5"/>
      <c r="F49" s="5"/>
      <c r="G49" s="5"/>
      <c r="H49" s="5"/>
      <c r="I49" s="5"/>
    </row>
    <row r="50" spans="2:9" x14ac:dyDescent="0.3">
      <c r="B50" s="67"/>
      <c r="C50" s="67"/>
      <c r="D50" s="65"/>
      <c r="E50" s="67"/>
      <c r="F50" s="67"/>
      <c r="G50" s="67"/>
      <c r="H50" s="67"/>
      <c r="I50" s="67"/>
    </row>
    <row r="51" spans="2:9" x14ac:dyDescent="0.3">
      <c r="B51" s="65"/>
      <c r="C51" s="65"/>
      <c r="D51" s="65"/>
      <c r="E51" s="66"/>
      <c r="F51" s="66"/>
      <c r="G51" s="66"/>
      <c r="H51" s="66"/>
      <c r="I51" s="66"/>
    </row>
    <row r="52" spans="2:9" x14ac:dyDescent="0.3">
      <c r="B52" s="65"/>
      <c r="C52" s="5"/>
      <c r="D52" s="65"/>
      <c r="E52" s="66"/>
      <c r="F52" s="66"/>
      <c r="G52" s="66"/>
      <c r="H52" s="66"/>
      <c r="I52" s="66"/>
    </row>
    <row r="53" spans="2:9" x14ac:dyDescent="0.3">
      <c r="B53" s="65"/>
      <c r="C53" s="5"/>
      <c r="D53" s="65"/>
      <c r="E53" s="66"/>
      <c r="F53" s="66"/>
      <c r="G53" s="66"/>
      <c r="H53" s="66"/>
      <c r="I53" s="66"/>
    </row>
    <row r="54" spans="2:9" x14ac:dyDescent="0.3">
      <c r="B54" s="65"/>
      <c r="C54" s="5"/>
      <c r="D54" s="65"/>
      <c r="E54" s="65"/>
      <c r="F54" s="65"/>
      <c r="G54" s="65"/>
      <c r="H54" s="65"/>
      <c r="I54" s="65"/>
    </row>
    <row r="55" spans="2:9" x14ac:dyDescent="0.3">
      <c r="C55" s="57"/>
      <c r="E55" s="56"/>
      <c r="F55" s="56"/>
      <c r="G55" s="56"/>
      <c r="H55" s="56"/>
      <c r="I55" s="56"/>
    </row>
    <row r="56" spans="2:9" x14ac:dyDescent="0.3">
      <c r="C56" s="57"/>
      <c r="E56" s="56"/>
      <c r="F56" s="56"/>
      <c r="G56" s="56"/>
      <c r="H56" s="56"/>
      <c r="I56" s="56"/>
    </row>
    <row r="57" spans="2:9" x14ac:dyDescent="0.3">
      <c r="C57" s="57"/>
      <c r="E57" s="56"/>
      <c r="F57" s="56"/>
      <c r="G57" s="56"/>
      <c r="H57" s="56"/>
      <c r="I57" s="56"/>
    </row>
    <row r="58" spans="2:9" x14ac:dyDescent="0.3">
      <c r="E58" s="56"/>
      <c r="F58" s="56"/>
      <c r="G58" s="56"/>
      <c r="H58" s="56"/>
      <c r="I58" s="56"/>
    </row>
    <row r="59" spans="2:9" x14ac:dyDescent="0.3">
      <c r="E59" s="56"/>
      <c r="F59" s="56"/>
      <c r="G59" s="56"/>
      <c r="H59" s="56"/>
      <c r="I59" s="56"/>
    </row>
    <row r="60" spans="2:9" x14ac:dyDescent="0.3">
      <c r="E60" s="56"/>
      <c r="F60" s="56"/>
      <c r="G60" s="56"/>
      <c r="H60" s="56"/>
      <c r="I60" s="56"/>
    </row>
    <row r="61" spans="2:9" x14ac:dyDescent="0.3">
      <c r="E61" s="56"/>
      <c r="F61" s="56"/>
      <c r="G61" s="56"/>
      <c r="H61" s="56"/>
      <c r="I61" s="56"/>
    </row>
    <row r="62" spans="2:9" x14ac:dyDescent="0.3">
      <c r="E62" s="56"/>
      <c r="F62" s="56"/>
      <c r="G62" s="56"/>
      <c r="H62" s="56"/>
      <c r="I62" s="56"/>
    </row>
    <row r="63" spans="2:9" x14ac:dyDescent="0.3">
      <c r="E63" s="56"/>
      <c r="F63" s="56"/>
      <c r="G63" s="56"/>
      <c r="H63" s="56"/>
      <c r="I63" s="56"/>
    </row>
    <row r="64" spans="2:9" x14ac:dyDescent="0.3">
      <c r="E64" s="56"/>
      <c r="F64" s="56"/>
      <c r="G64" s="56"/>
      <c r="H64" s="56"/>
      <c r="I64" s="56"/>
    </row>
    <row r="65" spans="5:9" x14ac:dyDescent="0.3">
      <c r="E65" s="56"/>
      <c r="F65" s="56"/>
      <c r="G65" s="56"/>
      <c r="H65" s="56"/>
      <c r="I65" s="56"/>
    </row>
    <row r="66" spans="5:9" x14ac:dyDescent="0.3">
      <c r="E66" s="56"/>
      <c r="F66" s="56"/>
      <c r="G66" s="56"/>
      <c r="H66" s="56"/>
      <c r="I66" s="56"/>
    </row>
    <row r="67" spans="5:9" x14ac:dyDescent="0.3">
      <c r="E67" s="56"/>
      <c r="F67" s="56"/>
      <c r="G67" s="56"/>
      <c r="H67" s="56"/>
      <c r="I67" s="56"/>
    </row>
    <row r="68" spans="5:9" x14ac:dyDescent="0.3">
      <c r="E68" s="56"/>
      <c r="F68" s="56"/>
      <c r="G68" s="56"/>
      <c r="H68" s="56"/>
      <c r="I68" s="56"/>
    </row>
    <row r="69" spans="5:9" x14ac:dyDescent="0.3">
      <c r="E69" s="56"/>
      <c r="F69" s="56"/>
      <c r="G69" s="56"/>
      <c r="H69" s="56"/>
      <c r="I69" s="56"/>
    </row>
    <row r="70" spans="5:9" x14ac:dyDescent="0.3">
      <c r="E70" s="56"/>
      <c r="F70" s="56"/>
      <c r="G70" s="56"/>
      <c r="H70" s="56"/>
      <c r="I70" s="56"/>
    </row>
    <row r="71" spans="5:9" x14ac:dyDescent="0.3">
      <c r="E71" s="56"/>
      <c r="F71" s="56"/>
      <c r="G71" s="56"/>
      <c r="H71" s="56"/>
      <c r="I71" s="56"/>
    </row>
    <row r="72" spans="5:9" x14ac:dyDescent="0.3">
      <c r="E72" s="56"/>
      <c r="F72" s="56"/>
      <c r="G72" s="56"/>
      <c r="H72" s="56"/>
      <c r="I72" s="56"/>
    </row>
    <row r="73" spans="5:9" x14ac:dyDescent="0.3">
      <c r="E73" s="56"/>
      <c r="F73" s="56"/>
      <c r="G73" s="56"/>
      <c r="H73" s="56"/>
      <c r="I73" s="56"/>
    </row>
    <row r="74" spans="5:9" x14ac:dyDescent="0.3">
      <c r="E74" s="56"/>
      <c r="F74" s="56"/>
      <c r="G74" s="56"/>
      <c r="H74" s="56"/>
      <c r="I74" s="56"/>
    </row>
    <row r="75" spans="5:9" x14ac:dyDescent="0.3">
      <c r="E75" s="56"/>
      <c r="F75" s="56"/>
      <c r="G75" s="56"/>
      <c r="H75" s="56"/>
      <c r="I75" s="56"/>
    </row>
    <row r="76" spans="5:9" x14ac:dyDescent="0.3">
      <c r="E76" s="56"/>
      <c r="F76" s="56"/>
      <c r="G76" s="56"/>
      <c r="H76" s="56"/>
      <c r="I76" s="56"/>
    </row>
    <row r="77" spans="5:9" x14ac:dyDescent="0.3">
      <c r="E77" s="56"/>
      <c r="F77" s="56"/>
      <c r="G77" s="56"/>
      <c r="H77" s="56"/>
      <c r="I77" s="56"/>
    </row>
    <row r="78" spans="5:9" x14ac:dyDescent="0.3">
      <c r="E78" s="56"/>
      <c r="F78" s="56"/>
      <c r="G78" s="56"/>
      <c r="H78" s="56"/>
      <c r="I78" s="56"/>
    </row>
    <row r="79" spans="5:9" x14ac:dyDescent="0.3">
      <c r="E79" s="56"/>
      <c r="F79" s="56"/>
      <c r="G79" s="56"/>
      <c r="H79" s="56"/>
      <c r="I79" s="56"/>
    </row>
    <row r="80" spans="5:9" x14ac:dyDescent="0.3">
      <c r="E80" s="56"/>
      <c r="F80" s="56"/>
      <c r="G80" s="56"/>
      <c r="H80" s="56"/>
      <c r="I80" s="56"/>
    </row>
    <row r="81" spans="5:9" x14ac:dyDescent="0.3">
      <c r="E81" s="56"/>
      <c r="F81" s="56"/>
      <c r="G81" s="56"/>
      <c r="H81" s="56"/>
      <c r="I81" s="56"/>
    </row>
    <row r="82" spans="5:9" x14ac:dyDescent="0.3">
      <c r="E82" s="56"/>
      <c r="F82" s="56"/>
      <c r="G82" s="56"/>
      <c r="H82" s="56"/>
      <c r="I82" s="56"/>
    </row>
    <row r="83" spans="5:9" x14ac:dyDescent="0.3">
      <c r="E83" s="56"/>
      <c r="F83" s="56"/>
      <c r="G83" s="56"/>
      <c r="H83" s="56"/>
      <c r="I83" s="56"/>
    </row>
    <row r="84" spans="5:9" x14ac:dyDescent="0.3">
      <c r="E84" s="56"/>
      <c r="F84" s="56"/>
      <c r="G84" s="56"/>
      <c r="H84" s="56"/>
      <c r="I84" s="56"/>
    </row>
    <row r="85" spans="5:9" x14ac:dyDescent="0.3">
      <c r="E85" s="56"/>
      <c r="F85" s="56"/>
      <c r="G85" s="56"/>
      <c r="H85" s="56"/>
      <c r="I85" s="56"/>
    </row>
    <row r="86" spans="5:9" x14ac:dyDescent="0.3">
      <c r="E86" s="56"/>
      <c r="F86" s="56"/>
      <c r="G86" s="56"/>
      <c r="H86" s="56"/>
      <c r="I86" s="56"/>
    </row>
    <row r="87" spans="5:9" x14ac:dyDescent="0.3">
      <c r="E87" s="56"/>
      <c r="F87" s="56"/>
      <c r="G87" s="56"/>
      <c r="H87" s="56"/>
      <c r="I87" s="56"/>
    </row>
    <row r="88" spans="5:9" x14ac:dyDescent="0.3">
      <c r="E88" s="56"/>
      <c r="F88" s="56"/>
      <c r="G88" s="56"/>
      <c r="H88" s="56"/>
      <c r="I88" s="56"/>
    </row>
    <row r="89" spans="5:9" x14ac:dyDescent="0.3">
      <c r="E89" s="56"/>
      <c r="F89" s="56"/>
      <c r="G89" s="56"/>
      <c r="H89" s="56"/>
      <c r="I89" s="56"/>
    </row>
    <row r="90" spans="5:9" x14ac:dyDescent="0.3">
      <c r="E90" s="56"/>
      <c r="F90" s="56"/>
      <c r="G90" s="56"/>
      <c r="H90" s="56"/>
      <c r="I90" s="56"/>
    </row>
    <row r="91" spans="5:9" x14ac:dyDescent="0.3">
      <c r="E91" s="56"/>
      <c r="F91" s="56"/>
      <c r="G91" s="56"/>
      <c r="H91" s="56"/>
      <c r="I91" s="56"/>
    </row>
    <row r="92" spans="5:9" x14ac:dyDescent="0.3">
      <c r="E92" s="56"/>
      <c r="F92" s="56"/>
      <c r="G92" s="56"/>
      <c r="H92" s="56"/>
      <c r="I92" s="56"/>
    </row>
    <row r="93" spans="5:9" x14ac:dyDescent="0.3">
      <c r="E93" s="56"/>
      <c r="F93" s="56"/>
      <c r="G93" s="56"/>
      <c r="H93" s="56"/>
      <c r="I93" s="56"/>
    </row>
    <row r="94" spans="5:9" x14ac:dyDescent="0.3">
      <c r="E94" s="56"/>
      <c r="F94" s="56"/>
      <c r="G94" s="56"/>
      <c r="H94" s="56"/>
      <c r="I94" s="56"/>
    </row>
    <row r="95" spans="5:9" x14ac:dyDescent="0.3">
      <c r="E95" s="56"/>
      <c r="F95" s="56"/>
      <c r="G95" s="56"/>
      <c r="H95" s="56"/>
      <c r="I95" s="56"/>
    </row>
    <row r="96" spans="5:9" x14ac:dyDescent="0.3">
      <c r="E96" s="56"/>
      <c r="F96" s="56"/>
      <c r="G96" s="56"/>
      <c r="H96" s="56"/>
      <c r="I96" s="56"/>
    </row>
    <row r="97" spans="5:9" x14ac:dyDescent="0.3">
      <c r="E97" s="56"/>
      <c r="F97" s="56"/>
      <c r="G97" s="56"/>
      <c r="H97" s="56"/>
      <c r="I97" s="56"/>
    </row>
    <row r="98" spans="5:9" x14ac:dyDescent="0.3">
      <c r="E98" s="56"/>
      <c r="F98" s="56"/>
      <c r="G98" s="56"/>
      <c r="H98" s="56"/>
      <c r="I98" s="56"/>
    </row>
    <row r="99" spans="5:9" x14ac:dyDescent="0.3">
      <c r="E99" s="56"/>
      <c r="F99" s="56"/>
      <c r="G99" s="56"/>
      <c r="H99" s="56"/>
      <c r="I99" s="56"/>
    </row>
    <row r="100" spans="5:9" x14ac:dyDescent="0.3">
      <c r="E100" s="56"/>
      <c r="F100" s="56"/>
      <c r="G100" s="56"/>
      <c r="H100" s="56"/>
      <c r="I100" s="56"/>
    </row>
    <row r="101" spans="5:9" x14ac:dyDescent="0.3">
      <c r="E101" s="56"/>
      <c r="F101" s="56"/>
      <c r="G101" s="56"/>
      <c r="H101" s="56"/>
      <c r="I101" s="56"/>
    </row>
    <row r="102" spans="5:9" x14ac:dyDescent="0.3">
      <c r="E102" s="56"/>
      <c r="F102" s="56"/>
      <c r="G102" s="56"/>
      <c r="H102" s="56"/>
      <c r="I102" s="56"/>
    </row>
    <row r="103" spans="5:9" x14ac:dyDescent="0.3">
      <c r="E103" s="56"/>
      <c r="F103" s="56"/>
      <c r="G103" s="56"/>
      <c r="H103" s="56"/>
      <c r="I103" s="56"/>
    </row>
    <row r="104" spans="5:9" x14ac:dyDescent="0.3">
      <c r="E104" s="56"/>
      <c r="F104" s="56"/>
      <c r="G104" s="56"/>
      <c r="H104" s="56"/>
      <c r="I104" s="56"/>
    </row>
    <row r="105" spans="5:9" x14ac:dyDescent="0.3">
      <c r="E105" s="56"/>
      <c r="F105" s="56"/>
      <c r="G105" s="56"/>
      <c r="H105" s="56"/>
      <c r="I105" s="56"/>
    </row>
    <row r="106" spans="5:9" x14ac:dyDescent="0.3">
      <c r="E106" s="56"/>
      <c r="F106" s="56"/>
      <c r="G106" s="56"/>
      <c r="H106" s="56"/>
      <c r="I106" s="56"/>
    </row>
    <row r="107" spans="5:9" x14ac:dyDescent="0.3">
      <c r="E107" s="56"/>
      <c r="F107" s="56"/>
      <c r="G107" s="56"/>
      <c r="H107" s="56"/>
      <c r="I107" s="56"/>
    </row>
    <row r="108" spans="5:9" x14ac:dyDescent="0.3">
      <c r="E108" s="56"/>
      <c r="F108" s="56"/>
      <c r="G108" s="56"/>
      <c r="H108" s="56"/>
      <c r="I108" s="56"/>
    </row>
    <row r="109" spans="5:9" x14ac:dyDescent="0.3">
      <c r="E109" s="56"/>
      <c r="F109" s="56"/>
      <c r="G109" s="56"/>
      <c r="H109" s="56"/>
      <c r="I109" s="56"/>
    </row>
    <row r="110" spans="5:9" x14ac:dyDescent="0.3">
      <c r="E110" s="56"/>
      <c r="F110" s="56"/>
      <c r="G110" s="56"/>
      <c r="H110" s="56"/>
      <c r="I110" s="56"/>
    </row>
    <row r="111" spans="5:9" x14ac:dyDescent="0.3">
      <c r="E111" s="56"/>
      <c r="F111" s="56"/>
      <c r="G111" s="56"/>
      <c r="H111" s="56"/>
      <c r="I111" s="56"/>
    </row>
    <row r="112" spans="5:9" x14ac:dyDescent="0.3">
      <c r="E112" s="56"/>
      <c r="F112" s="56"/>
      <c r="G112" s="56"/>
      <c r="H112" s="56"/>
      <c r="I112" s="56"/>
    </row>
    <row r="113" spans="5:9" x14ac:dyDescent="0.3">
      <c r="E113" s="56"/>
      <c r="F113" s="56"/>
      <c r="G113" s="56"/>
      <c r="H113" s="56"/>
      <c r="I113" s="56"/>
    </row>
    <row r="114" spans="5:9" x14ac:dyDescent="0.3">
      <c r="E114" s="56"/>
      <c r="F114" s="56"/>
      <c r="G114" s="56"/>
      <c r="H114" s="56"/>
      <c r="I114" s="56"/>
    </row>
    <row r="115" spans="5:9" x14ac:dyDescent="0.3">
      <c r="E115" s="56"/>
      <c r="F115" s="56"/>
      <c r="G115" s="56"/>
      <c r="H115" s="56"/>
      <c r="I115" s="56"/>
    </row>
    <row r="116" spans="5:9" x14ac:dyDescent="0.3">
      <c r="E116" s="56"/>
      <c r="F116" s="56"/>
      <c r="G116" s="56"/>
      <c r="H116" s="56"/>
      <c r="I116" s="56"/>
    </row>
    <row r="117" spans="5:9" x14ac:dyDescent="0.3">
      <c r="E117" s="56"/>
      <c r="F117" s="56"/>
      <c r="G117" s="56"/>
      <c r="H117" s="56"/>
      <c r="I117" s="56"/>
    </row>
    <row r="118" spans="5:9" x14ac:dyDescent="0.3">
      <c r="E118" s="56"/>
      <c r="F118" s="56"/>
      <c r="G118" s="56"/>
      <c r="H118" s="56"/>
      <c r="I118" s="56"/>
    </row>
    <row r="119" spans="5:9" x14ac:dyDescent="0.3">
      <c r="E119" s="56"/>
      <c r="F119" s="56"/>
      <c r="G119" s="56"/>
      <c r="H119" s="56"/>
      <c r="I119" s="56"/>
    </row>
    <row r="120" spans="5:9" x14ac:dyDescent="0.3">
      <c r="E120" s="56"/>
      <c r="F120" s="56"/>
      <c r="G120" s="56"/>
      <c r="H120" s="56"/>
      <c r="I120" s="56"/>
    </row>
    <row r="121" spans="5:9" x14ac:dyDescent="0.3">
      <c r="E121" s="56"/>
      <c r="F121" s="56"/>
      <c r="G121" s="56"/>
      <c r="H121" s="56"/>
      <c r="I121" s="56"/>
    </row>
    <row r="122" spans="5:9" x14ac:dyDescent="0.3">
      <c r="E122" s="56"/>
      <c r="F122" s="56"/>
      <c r="G122" s="56"/>
      <c r="H122" s="56"/>
      <c r="I122" s="56"/>
    </row>
    <row r="123" spans="5:9" x14ac:dyDescent="0.3">
      <c r="E123" s="56"/>
      <c r="F123" s="56"/>
      <c r="G123" s="56"/>
      <c r="H123" s="56"/>
      <c r="I123" s="56"/>
    </row>
    <row r="124" spans="5:9" x14ac:dyDescent="0.3">
      <c r="E124" s="56"/>
      <c r="F124" s="56"/>
      <c r="G124" s="56"/>
      <c r="H124" s="56"/>
      <c r="I124" s="56"/>
    </row>
    <row r="125" spans="5:9" x14ac:dyDescent="0.3">
      <c r="E125" s="56"/>
      <c r="F125" s="56"/>
      <c r="G125" s="56"/>
      <c r="H125" s="56"/>
      <c r="I125" s="56"/>
    </row>
    <row r="126" spans="5:9" x14ac:dyDescent="0.3">
      <c r="E126" s="56"/>
      <c r="F126" s="56"/>
      <c r="G126" s="56"/>
      <c r="H126" s="56"/>
      <c r="I126" s="56"/>
    </row>
    <row r="127" spans="5:9" x14ac:dyDescent="0.3">
      <c r="E127" s="56"/>
      <c r="F127" s="56"/>
      <c r="G127" s="56"/>
      <c r="H127" s="56"/>
      <c r="I127" s="56"/>
    </row>
    <row r="128" spans="5:9" x14ac:dyDescent="0.3">
      <c r="E128" s="56"/>
      <c r="F128" s="56"/>
      <c r="G128" s="56"/>
      <c r="H128" s="56"/>
      <c r="I128" s="56"/>
    </row>
    <row r="129" spans="5:9" x14ac:dyDescent="0.3">
      <c r="E129" s="56"/>
      <c r="F129" s="56"/>
      <c r="G129" s="56"/>
      <c r="H129" s="56"/>
      <c r="I129" s="56"/>
    </row>
    <row r="130" spans="5:9" x14ac:dyDescent="0.3">
      <c r="E130" s="56"/>
      <c r="F130" s="56"/>
      <c r="G130" s="56"/>
      <c r="H130" s="56"/>
      <c r="I130" s="56"/>
    </row>
    <row r="131" spans="5:9" x14ac:dyDescent="0.3">
      <c r="E131" s="56"/>
      <c r="F131" s="56"/>
      <c r="G131" s="56"/>
      <c r="H131" s="56"/>
      <c r="I131" s="56"/>
    </row>
    <row r="132" spans="5:9" x14ac:dyDescent="0.3">
      <c r="E132" s="56"/>
      <c r="F132" s="56"/>
      <c r="G132" s="56"/>
      <c r="H132" s="56"/>
      <c r="I132" s="56"/>
    </row>
    <row r="133" spans="5:9" x14ac:dyDescent="0.3">
      <c r="E133" s="56"/>
      <c r="F133" s="56"/>
      <c r="G133" s="56"/>
      <c r="H133" s="56"/>
      <c r="I133" s="56"/>
    </row>
    <row r="134" spans="5:9" x14ac:dyDescent="0.3">
      <c r="E134" s="56"/>
      <c r="F134" s="56"/>
      <c r="G134" s="56"/>
      <c r="H134" s="56"/>
      <c r="I134" s="56"/>
    </row>
    <row r="135" spans="5:9" x14ac:dyDescent="0.3">
      <c r="E135" s="56"/>
      <c r="F135" s="56"/>
      <c r="G135" s="56"/>
      <c r="H135" s="56"/>
      <c r="I135" s="56"/>
    </row>
  </sheetData>
  <mergeCells count="13">
    <mergeCell ref="A31:B31"/>
    <mergeCell ref="A32:B32"/>
    <mergeCell ref="B36:D36"/>
    <mergeCell ref="B37:D37"/>
    <mergeCell ref="B38:D38"/>
    <mergeCell ref="A30:B30"/>
    <mergeCell ref="A24:B24"/>
    <mergeCell ref="A1:J2"/>
    <mergeCell ref="A26:B26"/>
    <mergeCell ref="B5:B7"/>
    <mergeCell ref="D5:D7"/>
    <mergeCell ref="A25:B25"/>
    <mergeCell ref="F5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21"/>
  <sheetViews>
    <sheetView showGridLines="0" zoomScaleNormal="100" workbookViewId="0">
      <selection activeCell="L25" sqref="L25"/>
    </sheetView>
  </sheetViews>
  <sheetFormatPr defaultColWidth="10.33203125" defaultRowHeight="15.75" x14ac:dyDescent="0.35"/>
  <cols>
    <col min="1" max="1" width="2.1640625" style="4" customWidth="1"/>
    <col min="2" max="2" width="66.83203125" style="16" bestFit="1" customWidth="1"/>
    <col min="3" max="3" width="2" style="4" customWidth="1"/>
    <col min="4" max="4" width="7.83203125" style="4" customWidth="1"/>
    <col min="5" max="5" width="2" style="4" customWidth="1"/>
    <col min="6" max="6" width="15.83203125" style="4" customWidth="1"/>
    <col min="7" max="7" width="1.33203125" style="4" customWidth="1"/>
    <col min="8" max="8" width="17.33203125" style="4" bestFit="1" customWidth="1"/>
    <col min="9" max="9" width="1" style="4" customWidth="1"/>
    <col min="10" max="10" width="16.83203125" style="4" customWidth="1"/>
    <col min="11" max="11" width="2" style="4" customWidth="1"/>
    <col min="12" max="12" width="16.83203125" style="4" customWidth="1"/>
    <col min="13" max="13" width="2" style="4" customWidth="1"/>
    <col min="14" max="14" width="17.83203125" style="4" bestFit="1" customWidth="1"/>
    <col min="15" max="15" width="2" style="4" customWidth="1"/>
    <col min="16" max="16" width="18.1640625" style="4" customWidth="1"/>
    <col min="17" max="17" width="17" style="4" bestFit="1" customWidth="1"/>
    <col min="18" max="18" width="20.5" style="4" bestFit="1" customWidth="1"/>
    <col min="19" max="19" width="18.5" style="4" customWidth="1"/>
    <col min="20" max="20" width="21.33203125" style="4" customWidth="1"/>
    <col min="21" max="21" width="18.33203125" style="4" bestFit="1" customWidth="1"/>
    <col min="22" max="22" width="10.33203125" style="4"/>
    <col min="23" max="23" width="18.33203125" style="4" bestFit="1" customWidth="1"/>
    <col min="24" max="24" width="10.33203125" style="4"/>
    <col min="25" max="25" width="18.33203125" style="4" bestFit="1" customWidth="1"/>
    <col min="26" max="26" width="16" style="4" bestFit="1" customWidth="1"/>
    <col min="27" max="27" width="10.6640625" style="4" bestFit="1" customWidth="1"/>
    <col min="28" max="28" width="16" style="4" bestFit="1" customWidth="1"/>
    <col min="29" max="16384" width="10.33203125" style="4"/>
  </cols>
  <sheetData>
    <row r="1" spans="1:18" ht="16.5" customHeight="1" x14ac:dyDescent="0.3">
      <c r="A1" s="292" t="s">
        <v>137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8" ht="15" x14ac:dyDescent="0.3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8" ht="15" x14ac:dyDescent="0.3">
      <c r="A3" s="126"/>
      <c r="B3" s="17"/>
      <c r="C3" s="126"/>
      <c r="D3" s="126"/>
      <c r="E3" s="126"/>
      <c r="F3" s="127"/>
      <c r="G3" s="127"/>
      <c r="H3" s="127"/>
      <c r="I3" s="127"/>
      <c r="J3" s="127"/>
      <c r="K3" s="127"/>
      <c r="L3" s="127"/>
      <c r="M3" s="127"/>
      <c r="N3" s="128"/>
      <c r="O3" s="126"/>
    </row>
    <row r="4" spans="1:18" ht="60" x14ac:dyDescent="0.3">
      <c r="B4" s="129" t="s">
        <v>41</v>
      </c>
      <c r="C4" s="130"/>
      <c r="D4" s="129" t="s">
        <v>15</v>
      </c>
      <c r="E4" s="130"/>
      <c r="F4" s="129" t="s">
        <v>152</v>
      </c>
      <c r="G4" s="131"/>
      <c r="H4" s="133" t="s">
        <v>153</v>
      </c>
      <c r="I4" s="131"/>
      <c r="J4" s="129" t="s">
        <v>154</v>
      </c>
      <c r="K4" s="131"/>
      <c r="L4" s="129" t="s">
        <v>155</v>
      </c>
      <c r="M4" s="131"/>
      <c r="N4" s="129" t="s">
        <v>45</v>
      </c>
      <c r="P4" s="32"/>
      <c r="R4" s="32"/>
    </row>
    <row r="5" spans="1:18" ht="6" customHeight="1" x14ac:dyDescent="0.3">
      <c r="B5" s="29"/>
      <c r="C5" s="29"/>
      <c r="D5" s="29"/>
      <c r="E5" s="29"/>
      <c r="F5" s="132"/>
      <c r="G5" s="29"/>
      <c r="H5" s="134"/>
      <c r="I5" s="29"/>
      <c r="J5" s="29"/>
      <c r="K5" s="29"/>
      <c r="L5" s="132"/>
      <c r="M5" s="29"/>
      <c r="N5" s="132"/>
    </row>
    <row r="6" spans="1:18" ht="6" customHeight="1" x14ac:dyDescent="0.3">
      <c r="B6" s="33"/>
      <c r="C6" s="33"/>
      <c r="D6" s="33"/>
      <c r="E6" s="33"/>
      <c r="F6" s="34"/>
      <c r="G6" s="34"/>
      <c r="H6" s="34"/>
      <c r="I6" s="34"/>
      <c r="J6" s="37"/>
      <c r="K6" s="34"/>
      <c r="L6" s="37"/>
      <c r="M6" s="34"/>
      <c r="N6" s="37"/>
    </row>
    <row r="7" spans="1:18" x14ac:dyDescent="0.35">
      <c r="B7" s="20" t="s">
        <v>149</v>
      </c>
      <c r="C7" s="29"/>
      <c r="D7" s="30"/>
      <c r="E7" s="29"/>
      <c r="F7" s="192">
        <v>432843</v>
      </c>
      <c r="G7" s="184"/>
      <c r="H7" s="192">
        <v>69635</v>
      </c>
      <c r="I7" s="185"/>
      <c r="J7" s="186">
        <v>23652</v>
      </c>
      <c r="K7" s="184"/>
      <c r="L7" s="186">
        <v>-935628</v>
      </c>
      <c r="M7" s="184"/>
      <c r="N7" s="186">
        <f>SUM(F7:L7)</f>
        <v>-409498</v>
      </c>
      <c r="O7" s="38"/>
      <c r="P7" s="26"/>
      <c r="R7" s="39"/>
    </row>
    <row r="8" spans="1:18" x14ac:dyDescent="0.35">
      <c r="B8" s="31" t="s">
        <v>44</v>
      </c>
      <c r="C8" s="29"/>
      <c r="D8" s="31" t="s">
        <v>151</v>
      </c>
      <c r="E8" s="29"/>
      <c r="F8" s="187"/>
      <c r="G8" s="188"/>
      <c r="H8" s="189"/>
      <c r="I8" s="189"/>
      <c r="J8" s="175"/>
      <c r="K8" s="188"/>
      <c r="L8" s="189">
        <v>-2372</v>
      </c>
      <c r="M8" s="188"/>
      <c r="N8" s="189">
        <f>SUM(F8:L8)</f>
        <v>-2372</v>
      </c>
      <c r="O8" s="40"/>
      <c r="R8" s="39"/>
    </row>
    <row r="9" spans="1:18" x14ac:dyDescent="0.35">
      <c r="B9" s="24" t="s">
        <v>129</v>
      </c>
      <c r="C9" s="29"/>
      <c r="D9" s="36" t="s">
        <v>150</v>
      </c>
      <c r="E9" s="29"/>
      <c r="F9" s="187"/>
      <c r="G9" s="188"/>
      <c r="H9" s="187"/>
      <c r="I9" s="189"/>
      <c r="J9" s="175"/>
      <c r="K9" s="188"/>
      <c r="L9" s="189">
        <v>-1044</v>
      </c>
      <c r="M9" s="188"/>
      <c r="N9" s="189">
        <f t="shared" ref="N9:N10" si="0">SUM(F9:L9)</f>
        <v>-1044</v>
      </c>
      <c r="O9" s="40"/>
      <c r="R9" s="39"/>
    </row>
    <row r="10" spans="1:18" x14ac:dyDescent="0.35">
      <c r="B10" s="24" t="s">
        <v>115</v>
      </c>
      <c r="C10" s="29"/>
      <c r="D10" s="24">
        <v>22</v>
      </c>
      <c r="E10" s="29"/>
      <c r="F10" s="187"/>
      <c r="G10" s="188"/>
      <c r="H10" s="187"/>
      <c r="I10" s="189"/>
      <c r="J10" s="189">
        <v>-61</v>
      </c>
      <c r="K10" s="188"/>
      <c r="L10" s="189"/>
      <c r="M10" s="188"/>
      <c r="N10" s="189">
        <f t="shared" si="0"/>
        <v>-61</v>
      </c>
      <c r="O10" s="40"/>
      <c r="R10" s="39"/>
    </row>
    <row r="11" spans="1:18" ht="15" x14ac:dyDescent="0.3">
      <c r="B11" s="20" t="s">
        <v>166</v>
      </c>
      <c r="C11" s="29"/>
      <c r="D11" s="30"/>
      <c r="E11" s="29"/>
      <c r="F11" s="192">
        <f>SUM(F7:F10)</f>
        <v>432843</v>
      </c>
      <c r="G11" s="184"/>
      <c r="H11" s="192">
        <f>SUM(H7:H10)</f>
        <v>69635</v>
      </c>
      <c r="I11" s="185"/>
      <c r="J11" s="192">
        <f>SUM(J7:J10)</f>
        <v>23591</v>
      </c>
      <c r="K11" s="184"/>
      <c r="L11" s="192">
        <f>SUM(L7:L10)</f>
        <v>-939044</v>
      </c>
      <c r="M11" s="188"/>
      <c r="N11" s="192">
        <f>SUM(N7:N10)</f>
        <v>-412975</v>
      </c>
      <c r="P11" s="26"/>
    </row>
    <row r="12" spans="1:18" ht="15" x14ac:dyDescent="0.3">
      <c r="B12" s="148" t="s">
        <v>167</v>
      </c>
      <c r="C12" s="33"/>
      <c r="D12" s="148"/>
      <c r="E12" s="33"/>
      <c r="F12" s="193">
        <f>F11-F7</f>
        <v>0</v>
      </c>
      <c r="G12" s="195"/>
      <c r="H12" s="193">
        <f>H11-H7</f>
        <v>0</v>
      </c>
      <c r="I12" s="195"/>
      <c r="J12" s="193">
        <f>J11-J7</f>
        <v>-61</v>
      </c>
      <c r="K12" s="195"/>
      <c r="L12" s="193">
        <f>L11-L7</f>
        <v>-3416</v>
      </c>
      <c r="M12" s="195"/>
      <c r="N12" s="193">
        <f>N11-N7</f>
        <v>-3477</v>
      </c>
      <c r="P12" s="18"/>
    </row>
    <row r="13" spans="1:18" x14ac:dyDescent="0.35">
      <c r="H13" s="35"/>
    </row>
    <row r="14" spans="1:18" ht="15" x14ac:dyDescent="0.3">
      <c r="B14" s="20" t="s">
        <v>180</v>
      </c>
      <c r="C14" s="29"/>
      <c r="D14" s="146"/>
      <c r="E14" s="29"/>
      <c r="F14" s="183">
        <v>432843</v>
      </c>
      <c r="G14" s="184"/>
      <c r="H14" s="183">
        <v>76435</v>
      </c>
      <c r="I14" s="185"/>
      <c r="J14" s="186">
        <v>30053</v>
      </c>
      <c r="K14" s="184"/>
      <c r="L14" s="186">
        <v>-973637</v>
      </c>
      <c r="M14" s="184"/>
      <c r="N14" s="186">
        <f>SUM(F14:L14)+1</f>
        <v>-434305</v>
      </c>
    </row>
    <row r="15" spans="1:18" x14ac:dyDescent="0.35">
      <c r="B15" s="31" t="s">
        <v>44</v>
      </c>
      <c r="C15" s="29"/>
      <c r="D15" s="31" t="s">
        <v>151</v>
      </c>
      <c r="E15" s="29"/>
      <c r="F15" s="187"/>
      <c r="G15" s="188"/>
      <c r="H15" s="189"/>
      <c r="I15" s="188"/>
      <c r="J15" s="188"/>
      <c r="K15" s="188"/>
      <c r="L15" s="189">
        <v>-746</v>
      </c>
      <c r="M15" s="188"/>
      <c r="N15" s="189">
        <f>SUM(F15:L15)</f>
        <v>-746</v>
      </c>
    </row>
    <row r="16" spans="1:18" ht="15" x14ac:dyDescent="0.3">
      <c r="B16" s="24" t="s">
        <v>129</v>
      </c>
      <c r="C16" s="29"/>
      <c r="D16" s="24" t="s">
        <v>150</v>
      </c>
      <c r="E16" s="29"/>
      <c r="F16" s="187"/>
      <c r="G16" s="188"/>
      <c r="H16" s="190"/>
      <c r="I16" s="191"/>
      <c r="J16" s="191"/>
      <c r="K16" s="188"/>
      <c r="L16" s="189">
        <v>-7335</v>
      </c>
      <c r="M16" s="188"/>
      <c r="N16" s="189">
        <f>SUM(F16:L16)</f>
        <v>-7335</v>
      </c>
    </row>
    <row r="17" spans="2:14" ht="15" x14ac:dyDescent="0.3">
      <c r="B17" s="36" t="s">
        <v>115</v>
      </c>
      <c r="C17" s="29"/>
      <c r="D17" s="24">
        <v>22</v>
      </c>
      <c r="E17" s="29"/>
      <c r="F17" s="187"/>
      <c r="G17" s="188"/>
      <c r="H17" s="190"/>
      <c r="I17" s="191"/>
      <c r="J17" s="189">
        <v>3454</v>
      </c>
      <c r="K17" s="188"/>
      <c r="L17" s="189"/>
      <c r="M17" s="188"/>
      <c r="N17" s="189">
        <f>SUM(F17:L17)</f>
        <v>3454</v>
      </c>
    </row>
    <row r="18" spans="2:14" ht="15" x14ac:dyDescent="0.3">
      <c r="B18" s="20" t="s">
        <v>181</v>
      </c>
      <c r="C18" s="29"/>
      <c r="D18" s="30"/>
      <c r="E18" s="29"/>
      <c r="F18" s="192">
        <f>SUM(F14:F17)</f>
        <v>432843</v>
      </c>
      <c r="G18" s="184"/>
      <c r="H18" s="192">
        <v>76435</v>
      </c>
      <c r="I18" s="185"/>
      <c r="J18" s="192">
        <f>SUM(J14:J17)</f>
        <v>33507</v>
      </c>
      <c r="K18" s="184"/>
      <c r="L18" s="192">
        <f>SUM(L14:L17)</f>
        <v>-981718</v>
      </c>
      <c r="M18" s="188"/>
      <c r="N18" s="192">
        <f>SUM(N14:N17)</f>
        <v>-438932</v>
      </c>
    </row>
    <row r="19" spans="2:14" ht="15" x14ac:dyDescent="0.3">
      <c r="B19" s="148" t="s">
        <v>167</v>
      </c>
      <c r="C19" s="149"/>
      <c r="D19" s="148"/>
      <c r="E19" s="149"/>
      <c r="F19" s="193">
        <f>F18-F14</f>
        <v>0</v>
      </c>
      <c r="G19" s="194"/>
      <c r="H19" s="193">
        <f>H18-H14</f>
        <v>0</v>
      </c>
      <c r="I19" s="194"/>
      <c r="J19" s="193">
        <f>J18-J14</f>
        <v>3454</v>
      </c>
      <c r="K19" s="194"/>
      <c r="L19" s="193">
        <f>L18-L14</f>
        <v>-8081</v>
      </c>
      <c r="M19" s="194"/>
      <c r="N19" s="193">
        <f>N18-N14</f>
        <v>-4627</v>
      </c>
    </row>
    <row r="20" spans="2:14" ht="6" customHeight="1" x14ac:dyDescent="0.3">
      <c r="B20" s="33"/>
      <c r="C20" s="33"/>
      <c r="D20" s="33"/>
      <c r="E20" s="33"/>
      <c r="F20" s="147"/>
      <c r="G20" s="34"/>
      <c r="H20" s="147"/>
      <c r="I20" s="34"/>
      <c r="J20" s="147"/>
      <c r="K20" s="34"/>
      <c r="L20" s="147"/>
      <c r="M20" s="34"/>
      <c r="N20" s="147"/>
    </row>
    <row r="21" spans="2:14" ht="15" x14ac:dyDescent="0.3">
      <c r="B21" s="29" t="s">
        <v>43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58"/>
  <sheetViews>
    <sheetView showGridLines="0" zoomScaleNormal="100" workbookViewId="0">
      <selection activeCell="E30" sqref="E30"/>
    </sheetView>
  </sheetViews>
  <sheetFormatPr defaultColWidth="9.33203125" defaultRowHeight="15" x14ac:dyDescent="0.3"/>
  <cols>
    <col min="1" max="1" width="5.5" style="1" customWidth="1"/>
    <col min="2" max="2" width="4" style="1" customWidth="1"/>
    <col min="3" max="3" width="80" style="1" customWidth="1"/>
    <col min="4" max="4" width="2" style="1" customWidth="1"/>
    <col min="5" max="5" width="11" style="1" customWidth="1"/>
    <col min="6" max="6" width="16.83203125" style="1" customWidth="1"/>
    <col min="7" max="7" width="2.83203125" style="1" customWidth="1"/>
    <col min="8" max="8" width="16.83203125" style="1" customWidth="1"/>
    <col min="9" max="9" width="3.1640625" style="1" customWidth="1"/>
    <col min="10" max="12" width="9.33203125" style="1"/>
    <col min="13" max="13" width="16.1640625" style="1" bestFit="1" customWidth="1"/>
    <col min="14" max="16384" width="9.33203125" style="1"/>
  </cols>
  <sheetData>
    <row r="1" spans="1:16" x14ac:dyDescent="0.3">
      <c r="A1" s="297" t="s">
        <v>105</v>
      </c>
      <c r="B1" s="297"/>
      <c r="C1" s="297"/>
      <c r="D1" s="297"/>
      <c r="E1" s="297"/>
      <c r="F1" s="297"/>
      <c r="G1" s="297"/>
      <c r="H1" s="297"/>
      <c r="I1" s="297"/>
    </row>
    <row r="2" spans="1:16" x14ac:dyDescent="0.3">
      <c r="A2" s="297"/>
      <c r="B2" s="297"/>
      <c r="C2" s="297"/>
      <c r="D2" s="297"/>
      <c r="E2" s="297"/>
      <c r="F2" s="297"/>
      <c r="G2" s="297"/>
      <c r="H2" s="297"/>
      <c r="I2" s="297"/>
    </row>
    <row r="3" spans="1:16" x14ac:dyDescent="0.3">
      <c r="A3" s="114"/>
      <c r="B3" s="114"/>
      <c r="C3" s="115"/>
      <c r="D3" s="114"/>
      <c r="E3" s="115"/>
    </row>
    <row r="4" spans="1:16" ht="18" customHeight="1" x14ac:dyDescent="0.3">
      <c r="A4" s="114"/>
      <c r="B4" s="114"/>
      <c r="C4" s="295" t="s">
        <v>41</v>
      </c>
      <c r="D4" s="114"/>
      <c r="E4" s="293" t="s">
        <v>15</v>
      </c>
      <c r="F4" s="298" t="s">
        <v>165</v>
      </c>
      <c r="G4" s="298"/>
      <c r="H4" s="298"/>
    </row>
    <row r="5" spans="1:16" ht="19.5" customHeight="1" x14ac:dyDescent="0.3">
      <c r="A5" s="116"/>
      <c r="B5" s="116"/>
      <c r="C5" s="295"/>
      <c r="D5" s="116"/>
      <c r="E5" s="293"/>
      <c r="F5" s="299"/>
      <c r="G5" s="299"/>
      <c r="H5" s="299"/>
    </row>
    <row r="6" spans="1:16" ht="15.75" x14ac:dyDescent="0.35">
      <c r="C6" s="296"/>
      <c r="D6" s="117"/>
      <c r="E6" s="294"/>
      <c r="F6" s="118">
        <v>2025</v>
      </c>
      <c r="G6" s="119"/>
      <c r="H6" s="118">
        <v>2024</v>
      </c>
    </row>
    <row r="7" spans="1:16" x14ac:dyDescent="0.3">
      <c r="C7" s="120" t="s">
        <v>66</v>
      </c>
      <c r="D7" s="117"/>
      <c r="E7" s="2"/>
    </row>
    <row r="8" spans="1:16" x14ac:dyDescent="0.3">
      <c r="C8" s="120" t="s">
        <v>171</v>
      </c>
      <c r="D8" s="117"/>
      <c r="E8" s="135" t="s">
        <v>150</v>
      </c>
      <c r="F8" s="206">
        <v>-7335</v>
      </c>
      <c r="G8" s="213"/>
      <c r="H8" s="214">
        <v>-1044</v>
      </c>
    </row>
    <row r="9" spans="1:16" x14ac:dyDescent="0.3">
      <c r="C9" s="121" t="s">
        <v>65</v>
      </c>
      <c r="D9" s="117"/>
      <c r="E9" s="2"/>
      <c r="F9" s="208"/>
      <c r="G9" s="207"/>
      <c r="H9" s="205"/>
    </row>
    <row r="10" spans="1:16" x14ac:dyDescent="0.3">
      <c r="C10" s="122" t="s">
        <v>64</v>
      </c>
      <c r="D10" s="117"/>
      <c r="E10" s="135">
        <v>10</v>
      </c>
      <c r="F10" s="209">
        <v>3202</v>
      </c>
      <c r="G10" s="207"/>
      <c r="H10" s="209">
        <v>2901</v>
      </c>
    </row>
    <row r="11" spans="1:16" x14ac:dyDescent="0.3">
      <c r="C11" s="122" t="s">
        <v>115</v>
      </c>
      <c r="D11" s="117"/>
      <c r="E11" s="135">
        <v>22</v>
      </c>
      <c r="F11" s="209">
        <v>3454</v>
      </c>
      <c r="G11" s="207"/>
      <c r="H11" s="209">
        <v>-61</v>
      </c>
    </row>
    <row r="12" spans="1:16" x14ac:dyDescent="0.3">
      <c r="C12" s="122" t="s">
        <v>44</v>
      </c>
      <c r="D12" s="117"/>
      <c r="E12" s="135" t="s">
        <v>151</v>
      </c>
      <c r="F12" s="209">
        <v>-746</v>
      </c>
      <c r="G12" s="207"/>
      <c r="H12" s="209">
        <v>-2372</v>
      </c>
    </row>
    <row r="13" spans="1:16" x14ac:dyDescent="0.3">
      <c r="C13" s="122" t="s">
        <v>131</v>
      </c>
      <c r="D13" s="117"/>
      <c r="E13" s="135">
        <v>27</v>
      </c>
      <c r="F13" s="209">
        <v>138</v>
      </c>
      <c r="G13" s="207"/>
      <c r="H13" s="209">
        <v>-3617</v>
      </c>
    </row>
    <row r="14" spans="1:16" x14ac:dyDescent="0.3">
      <c r="C14" s="122" t="s">
        <v>132</v>
      </c>
      <c r="D14" s="117"/>
      <c r="E14" s="135">
        <v>26</v>
      </c>
      <c r="F14" s="209">
        <v>-11</v>
      </c>
      <c r="G14" s="207"/>
      <c r="H14" s="209">
        <v>-43</v>
      </c>
    </row>
    <row r="15" spans="1:16" x14ac:dyDescent="0.3">
      <c r="C15" s="122" t="s">
        <v>63</v>
      </c>
      <c r="D15" s="117"/>
      <c r="E15" s="135">
        <v>29</v>
      </c>
      <c r="F15" s="207">
        <v>10899</v>
      </c>
      <c r="G15" s="207"/>
      <c r="H15" s="209">
        <v>11803</v>
      </c>
      <c r="K15" s="153"/>
      <c r="L15" s="153"/>
      <c r="M15" s="153"/>
      <c r="N15" s="153"/>
      <c r="O15" s="153"/>
      <c r="P15" s="153"/>
    </row>
    <row r="16" spans="1:16" x14ac:dyDescent="0.3">
      <c r="C16" s="122" t="s">
        <v>112</v>
      </c>
      <c r="D16" s="117"/>
      <c r="E16" s="135">
        <v>10</v>
      </c>
      <c r="F16" s="209">
        <v>0</v>
      </c>
      <c r="G16" s="207"/>
      <c r="H16" s="209">
        <v>87</v>
      </c>
    </row>
    <row r="17" spans="3:17" x14ac:dyDescent="0.3">
      <c r="C17" s="121" t="s">
        <v>62</v>
      </c>
      <c r="D17" s="117"/>
      <c r="E17" s="135"/>
      <c r="F17" s="207"/>
      <c r="G17" s="207"/>
      <c r="H17" s="207"/>
    </row>
    <row r="18" spans="3:17" x14ac:dyDescent="0.3">
      <c r="C18" s="122" t="s">
        <v>121</v>
      </c>
      <c r="D18" s="117"/>
      <c r="E18" s="135">
        <f>BP!D8</f>
        <v>5</v>
      </c>
      <c r="F18" s="210">
        <v>-8256</v>
      </c>
      <c r="G18" s="207"/>
      <c r="H18" s="209">
        <v>2172</v>
      </c>
      <c r="K18" s="153"/>
      <c r="L18" s="153"/>
      <c r="M18" s="153"/>
      <c r="N18" s="153"/>
      <c r="O18" s="153"/>
      <c r="P18" s="153"/>
      <c r="Q18" s="153"/>
    </row>
    <row r="19" spans="3:17" x14ac:dyDescent="0.3">
      <c r="C19" s="122" t="s">
        <v>11</v>
      </c>
      <c r="E19" s="136">
        <f>BP!D11</f>
        <v>7</v>
      </c>
      <c r="F19" s="207">
        <v>73</v>
      </c>
      <c r="G19" s="207"/>
      <c r="H19" s="210">
        <v>206</v>
      </c>
    </row>
    <row r="20" spans="3:17" x14ac:dyDescent="0.3">
      <c r="C20" s="122" t="s">
        <v>122</v>
      </c>
      <c r="E20" s="136">
        <f>BP!D12</f>
        <v>8</v>
      </c>
      <c r="F20" s="207">
        <v>-367</v>
      </c>
      <c r="G20" s="207"/>
      <c r="H20" s="207">
        <v>-4216</v>
      </c>
    </row>
    <row r="21" spans="3:17" x14ac:dyDescent="0.3">
      <c r="C21" s="122" t="s">
        <v>60</v>
      </c>
      <c r="E21" s="136"/>
      <c r="F21" s="207">
        <v>-157</v>
      </c>
      <c r="G21" s="207"/>
      <c r="H21" s="207">
        <v>-174</v>
      </c>
    </row>
    <row r="22" spans="3:17" x14ac:dyDescent="0.3">
      <c r="C22" s="122" t="s">
        <v>61</v>
      </c>
      <c r="E22" s="136">
        <f>BP!D14</f>
        <v>6</v>
      </c>
      <c r="F22" s="207">
        <v>1298</v>
      </c>
      <c r="G22" s="207"/>
      <c r="H22" s="207">
        <v>-595</v>
      </c>
    </row>
    <row r="23" spans="3:17" x14ac:dyDescent="0.3">
      <c r="C23" s="122" t="s">
        <v>59</v>
      </c>
      <c r="E23" s="136">
        <f>BP!D20</f>
        <v>9</v>
      </c>
      <c r="F23" s="207">
        <v>-672</v>
      </c>
      <c r="G23" s="207"/>
      <c r="H23" s="207">
        <v>-6993</v>
      </c>
    </row>
    <row r="24" spans="3:17" ht="15.75" x14ac:dyDescent="0.35">
      <c r="C24" s="121" t="s">
        <v>58</v>
      </c>
      <c r="E24" s="136"/>
      <c r="F24" s="211"/>
      <c r="G24" s="207"/>
      <c r="H24" s="207"/>
    </row>
    <row r="25" spans="3:17" ht="15.75" x14ac:dyDescent="0.35">
      <c r="C25" s="122" t="s">
        <v>26</v>
      </c>
      <c r="E25" s="136">
        <v>13</v>
      </c>
      <c r="F25" s="210">
        <v>-142</v>
      </c>
      <c r="G25" s="207"/>
      <c r="H25" s="211">
        <v>-140</v>
      </c>
      <c r="K25" s="155"/>
      <c r="L25" s="153"/>
      <c r="M25" s="153"/>
      <c r="N25" s="153"/>
      <c r="O25" s="153"/>
      <c r="P25" s="153"/>
      <c r="Q25" s="153"/>
    </row>
    <row r="26" spans="3:17" x14ac:dyDescent="0.3">
      <c r="C26" s="122" t="s">
        <v>118</v>
      </c>
      <c r="E26" s="136">
        <f>BP!P8</f>
        <v>11</v>
      </c>
      <c r="F26" s="209">
        <v>1267</v>
      </c>
      <c r="G26" s="207"/>
      <c r="H26" s="210">
        <v>238</v>
      </c>
    </row>
    <row r="27" spans="3:17" x14ac:dyDescent="0.3">
      <c r="C27" s="122" t="s">
        <v>119</v>
      </c>
      <c r="E27" s="136">
        <f>BP!P9</f>
        <v>12</v>
      </c>
      <c r="F27" s="209">
        <v>4370</v>
      </c>
      <c r="G27" s="207"/>
      <c r="H27" s="209">
        <v>13926</v>
      </c>
    </row>
    <row r="28" spans="3:17" x14ac:dyDescent="0.3">
      <c r="C28" s="122" t="s">
        <v>136</v>
      </c>
      <c r="E28" s="136">
        <v>15</v>
      </c>
      <c r="F28" s="207">
        <v>3358</v>
      </c>
      <c r="G28" s="207"/>
      <c r="H28" s="209">
        <v>-2355</v>
      </c>
    </row>
    <row r="29" spans="3:17" x14ac:dyDescent="0.3">
      <c r="C29" s="122" t="s">
        <v>25</v>
      </c>
      <c r="E29" s="136" t="s">
        <v>176</v>
      </c>
      <c r="F29" s="209">
        <v>43</v>
      </c>
      <c r="G29" s="207"/>
      <c r="H29" s="207">
        <v>20</v>
      </c>
    </row>
    <row r="30" spans="3:17" x14ac:dyDescent="0.3">
      <c r="C30" s="122" t="s">
        <v>57</v>
      </c>
      <c r="E30" s="137" t="s">
        <v>156</v>
      </c>
      <c r="F30" s="209">
        <v>0</v>
      </c>
      <c r="G30" s="207"/>
      <c r="H30" s="209">
        <v>0</v>
      </c>
      <c r="M30" s="153"/>
    </row>
    <row r="31" spans="3:17" x14ac:dyDescent="0.3">
      <c r="C31" s="120" t="s">
        <v>56</v>
      </c>
      <c r="E31" s="136"/>
      <c r="F31" s="174"/>
      <c r="G31" s="212"/>
      <c r="H31" s="174"/>
    </row>
    <row r="32" spans="3:17" x14ac:dyDescent="0.3">
      <c r="C32" s="121" t="s">
        <v>55</v>
      </c>
      <c r="E32" s="136"/>
      <c r="F32" s="200">
        <v>0</v>
      </c>
      <c r="G32" s="155"/>
      <c r="H32" s="200">
        <v>0</v>
      </c>
    </row>
    <row r="33" spans="3:8" ht="6" customHeight="1" x14ac:dyDescent="0.3">
      <c r="C33" s="121"/>
      <c r="F33" s="217"/>
      <c r="G33" s="155"/>
      <c r="H33" s="217"/>
    </row>
    <row r="34" spans="3:8" x14ac:dyDescent="0.3">
      <c r="C34" s="123" t="s">
        <v>54</v>
      </c>
      <c r="F34" s="215">
        <f>SUM(F8:F30)</f>
        <v>10416</v>
      </c>
      <c r="G34" s="155"/>
      <c r="H34" s="215">
        <f>SUM(H8:H30)</f>
        <v>9743</v>
      </c>
    </row>
    <row r="35" spans="3:8" ht="6" customHeight="1" x14ac:dyDescent="0.3">
      <c r="C35" s="3"/>
      <c r="F35" s="199"/>
      <c r="G35" s="155"/>
      <c r="H35" s="199"/>
    </row>
    <row r="36" spans="3:8" x14ac:dyDescent="0.3">
      <c r="C36" s="120" t="s">
        <v>53</v>
      </c>
      <c r="F36" s="199"/>
      <c r="G36" s="155"/>
      <c r="H36" s="199"/>
    </row>
    <row r="37" spans="3:8" hidden="1" x14ac:dyDescent="0.3">
      <c r="C37" s="120"/>
      <c r="F37" s="199"/>
      <c r="G37" s="155"/>
      <c r="H37" s="199"/>
    </row>
    <row r="38" spans="3:8" hidden="1" x14ac:dyDescent="0.3">
      <c r="C38" s="124" t="s">
        <v>135</v>
      </c>
      <c r="F38" s="199"/>
      <c r="G38" s="155"/>
      <c r="H38" s="199"/>
    </row>
    <row r="39" spans="3:8" hidden="1" x14ac:dyDescent="0.3">
      <c r="C39" s="124" t="s">
        <v>134</v>
      </c>
      <c r="F39" s="199"/>
      <c r="G39" s="155"/>
      <c r="H39" s="199"/>
    </row>
    <row r="40" spans="3:8" x14ac:dyDescent="0.3">
      <c r="C40" s="121" t="s">
        <v>52</v>
      </c>
      <c r="E40" s="136">
        <v>10</v>
      </c>
      <c r="F40" s="209">
        <v>-274</v>
      </c>
      <c r="G40" s="155"/>
      <c r="H40" s="209">
        <v>-854</v>
      </c>
    </row>
    <row r="41" spans="3:8" ht="13.5" customHeight="1" x14ac:dyDescent="0.3">
      <c r="C41" s="121" t="s">
        <v>128</v>
      </c>
      <c r="E41" s="136"/>
      <c r="F41" s="216"/>
      <c r="G41" s="155"/>
      <c r="H41" s="216"/>
    </row>
    <row r="42" spans="3:8" x14ac:dyDescent="0.3">
      <c r="C42" s="123" t="s">
        <v>51</v>
      </c>
      <c r="F42" s="215">
        <f>SUM(F38:F41)</f>
        <v>-274</v>
      </c>
      <c r="G42" s="155"/>
      <c r="H42" s="215">
        <f>SUM(H38:H41)</f>
        <v>-854</v>
      </c>
    </row>
    <row r="43" spans="3:8" ht="6" customHeight="1" x14ac:dyDescent="0.3">
      <c r="C43" s="120"/>
      <c r="F43" s="204"/>
      <c r="G43" s="155"/>
      <c r="H43" s="204"/>
    </row>
    <row r="44" spans="3:8" x14ac:dyDescent="0.3">
      <c r="C44" s="120" t="s">
        <v>50</v>
      </c>
      <c r="F44" s="199"/>
      <c r="G44" s="155"/>
      <c r="H44" s="199"/>
    </row>
    <row r="45" spans="3:8" ht="15" customHeight="1" x14ac:dyDescent="0.3">
      <c r="C45" s="121" t="s">
        <v>49</v>
      </c>
      <c r="F45" s="155">
        <v>0</v>
      </c>
      <c r="G45" s="155"/>
      <c r="H45" s="155">
        <v>0</v>
      </c>
    </row>
    <row r="46" spans="3:8" ht="6" customHeight="1" x14ac:dyDescent="0.3">
      <c r="C46" s="3"/>
      <c r="F46" s="199"/>
      <c r="G46" s="155"/>
      <c r="H46" s="218"/>
    </row>
    <row r="47" spans="3:8" x14ac:dyDescent="0.3">
      <c r="C47" s="123" t="s">
        <v>48</v>
      </c>
      <c r="F47" s="203">
        <f>F45</f>
        <v>0</v>
      </c>
      <c r="G47" s="155"/>
      <c r="H47" s="215">
        <f>H45</f>
        <v>0</v>
      </c>
    </row>
    <row r="48" spans="3:8" ht="6" customHeight="1" x14ac:dyDescent="0.3">
      <c r="C48" s="3"/>
      <c r="F48" s="219"/>
      <c r="G48" s="155"/>
      <c r="H48" s="219"/>
    </row>
    <row r="49" spans="1:9" x14ac:dyDescent="0.3">
      <c r="C49" s="123" t="s">
        <v>47</v>
      </c>
      <c r="F49" s="215">
        <f>F34+F42</f>
        <v>10142</v>
      </c>
      <c r="G49" s="155"/>
      <c r="H49" s="215">
        <f>H34+H42</f>
        <v>8889</v>
      </c>
    </row>
    <row r="50" spans="1:9" ht="6" customHeight="1" x14ac:dyDescent="0.3">
      <c r="C50" s="3"/>
      <c r="F50" s="199"/>
      <c r="G50" s="155"/>
      <c r="H50" s="199"/>
    </row>
    <row r="51" spans="1:9" ht="15" customHeight="1" x14ac:dyDescent="0.3">
      <c r="C51" s="124" t="s">
        <v>172</v>
      </c>
      <c r="E51" s="136">
        <f>BP!D7</f>
        <v>4</v>
      </c>
      <c r="F51" s="202">
        <v>122086</v>
      </c>
      <c r="G51" s="159"/>
      <c r="H51" s="202">
        <v>101091</v>
      </c>
    </row>
    <row r="52" spans="1:9" ht="6" customHeight="1" x14ac:dyDescent="0.3">
      <c r="C52" s="3"/>
      <c r="E52" s="136"/>
      <c r="F52" s="201"/>
      <c r="G52" s="159"/>
      <c r="H52" s="201"/>
    </row>
    <row r="53" spans="1:9" ht="15" customHeight="1" x14ac:dyDescent="0.3">
      <c r="C53" s="124" t="s">
        <v>173</v>
      </c>
      <c r="E53" s="136">
        <f>E51</f>
        <v>4</v>
      </c>
      <c r="F53" s="202">
        <v>132228</v>
      </c>
      <c r="G53" s="159"/>
      <c r="H53" s="220">
        <v>109980</v>
      </c>
    </row>
    <row r="54" spans="1:9" ht="6" customHeight="1" x14ac:dyDescent="0.3">
      <c r="C54" s="3"/>
      <c r="F54" s="218"/>
      <c r="G54" s="155"/>
      <c r="H54" s="218"/>
    </row>
    <row r="55" spans="1:9" x14ac:dyDescent="0.3">
      <c r="A55" s="124"/>
      <c r="B55" s="124"/>
      <c r="C55" s="123" t="s">
        <v>46</v>
      </c>
      <c r="F55" s="215">
        <f>F53-F51</f>
        <v>10142</v>
      </c>
      <c r="G55" s="155"/>
      <c r="H55" s="215">
        <f>H53-H51</f>
        <v>8889</v>
      </c>
    </row>
    <row r="56" spans="1:9" x14ac:dyDescent="0.3">
      <c r="C56" s="125" t="s">
        <v>43</v>
      </c>
    </row>
    <row r="57" spans="1:9" x14ac:dyDescent="0.3">
      <c r="F57" s="26"/>
      <c r="G57" s="26"/>
      <c r="H57" s="26"/>
      <c r="I57" s="26"/>
    </row>
    <row r="58" spans="1:9" x14ac:dyDescent="0.3">
      <c r="F58" s="155"/>
      <c r="G58" s="155"/>
      <c r="H58" s="155"/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8"/>
  <sheetViews>
    <sheetView showGridLines="0" zoomScaleNormal="100" zoomScaleSheetLayoutView="90" workbookViewId="0">
      <selection activeCell="M10" sqref="M10"/>
    </sheetView>
  </sheetViews>
  <sheetFormatPr defaultColWidth="9.33203125" defaultRowHeight="15" x14ac:dyDescent="0.3"/>
  <cols>
    <col min="1" max="1" width="4.6640625" style="74" customWidth="1"/>
    <col min="2" max="2" width="8.1640625" style="93" customWidth="1"/>
    <col min="3" max="3" width="68.33203125" style="73" bestFit="1" customWidth="1"/>
    <col min="4" max="4" width="2" style="73" customWidth="1"/>
    <col min="5" max="5" width="11.6640625" style="154" customWidth="1"/>
    <col min="6" max="6" width="2" style="73" customWidth="1"/>
    <col min="7" max="7" width="17.83203125" style="73" customWidth="1"/>
    <col min="8" max="8" width="2.33203125" style="73" customWidth="1"/>
    <col min="9" max="9" width="17.83203125" style="73" customWidth="1"/>
    <col min="10" max="10" width="10.33203125" style="73" customWidth="1"/>
    <col min="11" max="11" width="3.33203125" style="73" customWidth="1"/>
    <col min="12" max="12" width="9.83203125" style="73" customWidth="1"/>
    <col min="13" max="13" width="9.33203125" style="73"/>
    <col min="14" max="14" width="17.83203125" style="73" customWidth="1"/>
    <col min="15" max="16384" width="9.33203125" style="73"/>
  </cols>
  <sheetData>
    <row r="1" spans="1:17" ht="15.75" customHeight="1" x14ac:dyDescent="0.3">
      <c r="A1" s="302" t="s">
        <v>106</v>
      </c>
      <c r="B1" s="302"/>
      <c r="C1" s="302"/>
      <c r="D1" s="302"/>
      <c r="E1" s="302"/>
      <c r="F1" s="302"/>
      <c r="G1" s="302"/>
      <c r="H1" s="302"/>
      <c r="I1" s="302"/>
    </row>
    <row r="2" spans="1:17" x14ac:dyDescent="0.3">
      <c r="A2" s="302"/>
      <c r="B2" s="302"/>
      <c r="C2" s="302"/>
      <c r="D2" s="302"/>
      <c r="E2" s="302"/>
      <c r="F2" s="302"/>
      <c r="G2" s="302"/>
      <c r="H2" s="302"/>
      <c r="I2" s="302"/>
    </row>
    <row r="3" spans="1:17" ht="15.75" customHeight="1" x14ac:dyDescent="0.3">
      <c r="B3" s="75"/>
      <c r="C3" s="76"/>
      <c r="D3" s="77"/>
      <c r="E3" s="81"/>
      <c r="F3" s="77"/>
      <c r="G3" s="78"/>
      <c r="H3" s="78"/>
      <c r="I3" s="78"/>
    </row>
    <row r="4" spans="1:17" ht="34.5" customHeight="1" x14ac:dyDescent="0.3">
      <c r="B4" s="79"/>
      <c r="C4" s="80" t="s">
        <v>41</v>
      </c>
      <c r="D4" s="77"/>
      <c r="E4" s="80" t="s">
        <v>15</v>
      </c>
      <c r="F4" s="77"/>
      <c r="G4" s="301" t="s">
        <v>165</v>
      </c>
      <c r="H4" s="301"/>
      <c r="I4" s="301"/>
    </row>
    <row r="5" spans="1:17" ht="21.75" customHeight="1" x14ac:dyDescent="0.3">
      <c r="B5" s="81"/>
      <c r="C5" s="82"/>
      <c r="D5" s="83"/>
      <c r="E5" s="84"/>
      <c r="F5" s="83"/>
      <c r="G5" s="85">
        <v>2025</v>
      </c>
      <c r="H5" s="86"/>
      <c r="I5" s="85">
        <v>2024</v>
      </c>
      <c r="N5" s="86"/>
    </row>
    <row r="6" spans="1:17" x14ac:dyDescent="0.3">
      <c r="B6" s="81"/>
      <c r="C6" s="82"/>
      <c r="D6" s="83"/>
      <c r="E6" s="84"/>
      <c r="F6" s="83"/>
      <c r="G6" s="43"/>
      <c r="H6" s="87"/>
      <c r="I6" s="28"/>
      <c r="N6" s="86"/>
    </row>
    <row r="7" spans="1:17" ht="15.75" x14ac:dyDescent="0.35">
      <c r="B7" s="88">
        <v>1</v>
      </c>
      <c r="C7" s="89" t="s">
        <v>103</v>
      </c>
      <c r="D7" s="90"/>
      <c r="E7" s="84"/>
      <c r="F7" s="90"/>
      <c r="G7" s="177">
        <f>SUM(G8:G10)</f>
        <v>33288</v>
      </c>
      <c r="H7" s="173"/>
      <c r="I7" s="177">
        <f>SUM(I8:I10)</f>
        <v>29753</v>
      </c>
      <c r="N7" s="91"/>
      <c r="O7" s="92"/>
    </row>
    <row r="8" spans="1:17" ht="15.75" x14ac:dyDescent="0.35">
      <c r="B8" s="93" t="s">
        <v>102</v>
      </c>
      <c r="C8" s="94" t="s">
        <v>101</v>
      </c>
      <c r="D8" s="94"/>
      <c r="E8" s="74">
        <v>23</v>
      </c>
      <c r="F8" s="94"/>
      <c r="G8" s="178">
        <v>32922</v>
      </c>
      <c r="H8" s="160"/>
      <c r="I8" s="178">
        <v>29413</v>
      </c>
      <c r="N8" s="95"/>
      <c r="O8" s="92"/>
    </row>
    <row r="9" spans="1:17" ht="15.75" x14ac:dyDescent="0.35">
      <c r="B9" s="93" t="s">
        <v>100</v>
      </c>
      <c r="C9" s="94" t="s">
        <v>99</v>
      </c>
      <c r="D9" s="96"/>
      <c r="E9" s="74">
        <v>26</v>
      </c>
      <c r="F9" s="96"/>
      <c r="G9" s="178">
        <v>11</v>
      </c>
      <c r="H9" s="160"/>
      <c r="I9" s="178">
        <v>43</v>
      </c>
      <c r="N9" s="95"/>
      <c r="O9" s="92"/>
    </row>
    <row r="10" spans="1:17" ht="15.75" x14ac:dyDescent="0.35">
      <c r="B10" s="93" t="s">
        <v>139</v>
      </c>
      <c r="C10" s="94" t="s">
        <v>140</v>
      </c>
      <c r="D10" s="96"/>
      <c r="E10" s="74">
        <v>28</v>
      </c>
      <c r="F10" s="96"/>
      <c r="G10" s="178">
        <v>355</v>
      </c>
      <c r="H10" s="160"/>
      <c r="I10" s="178">
        <v>297</v>
      </c>
      <c r="N10" s="95"/>
      <c r="O10" s="92"/>
    </row>
    <row r="11" spans="1:17" ht="6" customHeight="1" x14ac:dyDescent="0.3">
      <c r="B11" s="97"/>
      <c r="C11" s="98"/>
      <c r="D11" s="83"/>
      <c r="E11" s="74"/>
      <c r="F11" s="83"/>
      <c r="G11" s="179"/>
      <c r="H11" s="176"/>
      <c r="I11" s="179"/>
      <c r="N11" s="99"/>
    </row>
    <row r="12" spans="1:17" ht="15.75" x14ac:dyDescent="0.35">
      <c r="B12" s="82">
        <v>2</v>
      </c>
      <c r="C12" s="100" t="s">
        <v>98</v>
      </c>
      <c r="D12" s="90"/>
      <c r="E12" s="84"/>
      <c r="F12" s="90"/>
      <c r="G12" s="177">
        <f>SUM(G13:G16)</f>
        <v>-7764</v>
      </c>
      <c r="H12" s="173"/>
      <c r="I12" s="177">
        <f>SUM(I13:I16)</f>
        <v>-3123</v>
      </c>
      <c r="N12" s="91"/>
      <c r="O12" s="92"/>
    </row>
    <row r="13" spans="1:17" ht="15.75" x14ac:dyDescent="0.35">
      <c r="B13" s="93" t="s">
        <v>97</v>
      </c>
      <c r="C13" s="94" t="s">
        <v>123</v>
      </c>
      <c r="D13" s="94"/>
      <c r="E13" s="74" t="s">
        <v>157</v>
      </c>
      <c r="F13" s="94"/>
      <c r="G13" s="178">
        <v>-3413</v>
      </c>
      <c r="H13" s="160"/>
      <c r="I13" s="178">
        <v>-3269</v>
      </c>
      <c r="N13" s="95"/>
      <c r="O13" s="92"/>
    </row>
    <row r="14" spans="1:17" ht="15.75" x14ac:dyDescent="0.35">
      <c r="B14" s="93" t="s">
        <v>95</v>
      </c>
      <c r="C14" s="94" t="s">
        <v>96</v>
      </c>
      <c r="D14" s="94"/>
      <c r="E14" s="74" t="s">
        <v>158</v>
      </c>
      <c r="F14" s="94"/>
      <c r="G14" s="178">
        <v>-4209</v>
      </c>
      <c r="H14" s="160"/>
      <c r="I14" s="178">
        <v>-3471</v>
      </c>
      <c r="N14" s="95"/>
      <c r="O14" s="92"/>
    </row>
    <row r="15" spans="1:17" ht="15.75" x14ac:dyDescent="0.35">
      <c r="B15" s="93" t="s">
        <v>93</v>
      </c>
      <c r="C15" s="94" t="s">
        <v>94</v>
      </c>
      <c r="D15" s="94"/>
      <c r="E15" s="74"/>
      <c r="F15" s="94"/>
      <c r="G15" s="178">
        <v>-4</v>
      </c>
      <c r="H15" s="160"/>
      <c r="I15" s="178">
        <v>0</v>
      </c>
      <c r="L15" s="101"/>
      <c r="N15" s="95"/>
      <c r="O15" s="92"/>
      <c r="P15" s="92"/>
      <c r="Q15" s="102"/>
    </row>
    <row r="16" spans="1:17" ht="15.75" x14ac:dyDescent="0.35">
      <c r="B16" s="93" t="s">
        <v>124</v>
      </c>
      <c r="C16" s="94" t="s">
        <v>141</v>
      </c>
      <c r="D16" s="94"/>
      <c r="E16" s="74">
        <v>27</v>
      </c>
      <c r="F16" s="94"/>
      <c r="G16" s="178">
        <v>-138</v>
      </c>
      <c r="H16" s="176"/>
      <c r="I16" s="178">
        <v>3617</v>
      </c>
      <c r="N16" s="99"/>
      <c r="O16" s="92"/>
    </row>
    <row r="17" spans="2:16" ht="6" customHeight="1" x14ac:dyDescent="0.3">
      <c r="B17" s="97"/>
      <c r="C17" s="83"/>
      <c r="D17" s="83"/>
      <c r="E17" s="74"/>
      <c r="F17" s="83"/>
      <c r="G17" s="178"/>
      <c r="H17" s="176"/>
      <c r="I17" s="178"/>
      <c r="N17" s="99"/>
    </row>
    <row r="18" spans="2:16" ht="15.75" x14ac:dyDescent="0.35">
      <c r="B18" s="88">
        <v>3</v>
      </c>
      <c r="C18" s="89" t="s">
        <v>92</v>
      </c>
      <c r="D18" s="90"/>
      <c r="E18" s="84"/>
      <c r="F18" s="90"/>
      <c r="G18" s="177">
        <f>G7+G12</f>
        <v>25524</v>
      </c>
      <c r="H18" s="173"/>
      <c r="I18" s="177">
        <f>I7+I12</f>
        <v>26630</v>
      </c>
      <c r="N18" s="91"/>
      <c r="O18" s="92"/>
    </row>
    <row r="19" spans="2:16" ht="4.5" customHeight="1" x14ac:dyDescent="0.3">
      <c r="B19" s="88"/>
      <c r="C19" s="89"/>
      <c r="D19" s="90"/>
      <c r="E19" s="84"/>
      <c r="F19" s="90"/>
      <c r="G19" s="177"/>
      <c r="H19" s="173"/>
      <c r="I19" s="177"/>
      <c r="N19" s="91"/>
    </row>
    <row r="20" spans="2:16" ht="15.75" x14ac:dyDescent="0.35">
      <c r="B20" s="88">
        <v>4</v>
      </c>
      <c r="C20" s="89" t="s">
        <v>91</v>
      </c>
      <c r="D20" s="90"/>
      <c r="E20" s="84"/>
      <c r="F20" s="90"/>
      <c r="G20" s="177">
        <f>G21</f>
        <v>-3202</v>
      </c>
      <c r="H20" s="173"/>
      <c r="I20" s="177">
        <f>I21</f>
        <v>-2901</v>
      </c>
      <c r="N20" s="91"/>
      <c r="O20" s="92"/>
    </row>
    <row r="21" spans="2:16" ht="15.75" x14ac:dyDescent="0.35">
      <c r="B21" s="93" t="s">
        <v>90</v>
      </c>
      <c r="C21" s="94" t="s">
        <v>64</v>
      </c>
      <c r="D21" s="96"/>
      <c r="E21" s="74" t="s">
        <v>157</v>
      </c>
      <c r="F21" s="96"/>
      <c r="G21" s="178">
        <v>-3202</v>
      </c>
      <c r="H21" s="160"/>
      <c r="I21" s="178">
        <v>-2901</v>
      </c>
      <c r="L21" s="102"/>
      <c r="N21" s="95"/>
      <c r="O21" s="92"/>
      <c r="P21" s="92"/>
    </row>
    <row r="22" spans="2:16" ht="6" customHeight="1" x14ac:dyDescent="0.3">
      <c r="B22" s="97"/>
      <c r="C22" s="83"/>
      <c r="D22" s="83"/>
      <c r="E22" s="74"/>
      <c r="F22" s="83"/>
      <c r="G22" s="178"/>
      <c r="H22" s="176"/>
      <c r="I22" s="178"/>
      <c r="N22" s="99"/>
    </row>
    <row r="23" spans="2:16" ht="15.75" x14ac:dyDescent="0.35">
      <c r="B23" s="88">
        <v>5</v>
      </c>
      <c r="C23" s="89" t="s">
        <v>89</v>
      </c>
      <c r="D23" s="90"/>
      <c r="E23" s="84"/>
      <c r="F23" s="90"/>
      <c r="G23" s="177">
        <f>G18+G20</f>
        <v>22322</v>
      </c>
      <c r="H23" s="173"/>
      <c r="I23" s="177">
        <f>I18+I20</f>
        <v>23729</v>
      </c>
      <c r="N23" s="91"/>
      <c r="O23" s="92"/>
    </row>
    <row r="24" spans="2:16" ht="4.5" customHeight="1" x14ac:dyDescent="0.3">
      <c r="B24" s="103"/>
      <c r="C24" s="104"/>
      <c r="D24" s="83"/>
      <c r="E24" s="74"/>
      <c r="F24" s="83"/>
      <c r="G24" s="180"/>
      <c r="H24" s="176"/>
      <c r="I24" s="180"/>
      <c r="N24" s="99"/>
    </row>
    <row r="25" spans="2:16" ht="15.75" x14ac:dyDescent="0.35">
      <c r="B25" s="82">
        <v>6</v>
      </c>
      <c r="C25" s="100" t="s">
        <v>88</v>
      </c>
      <c r="D25" s="90"/>
      <c r="E25" s="84"/>
      <c r="F25" s="90"/>
      <c r="G25" s="181">
        <f>G26</f>
        <v>4177</v>
      </c>
      <c r="H25" s="173"/>
      <c r="I25" s="181">
        <f>I26</f>
        <v>2813</v>
      </c>
      <c r="N25" s="91"/>
      <c r="O25" s="92"/>
    </row>
    <row r="26" spans="2:16" ht="15.75" x14ac:dyDescent="0.35">
      <c r="B26" s="93" t="s">
        <v>87</v>
      </c>
      <c r="C26" s="94" t="s">
        <v>31</v>
      </c>
      <c r="D26" s="94"/>
      <c r="E26" s="74">
        <v>29</v>
      </c>
      <c r="F26" s="94"/>
      <c r="G26" s="178">
        <v>4177</v>
      </c>
      <c r="H26" s="160"/>
      <c r="I26" s="178">
        <v>2813</v>
      </c>
      <c r="N26" s="95"/>
      <c r="O26" s="92"/>
    </row>
    <row r="27" spans="2:16" ht="6" customHeight="1" x14ac:dyDescent="0.3">
      <c r="B27" s="97"/>
      <c r="C27" s="83"/>
      <c r="D27" s="83"/>
      <c r="E27" s="74"/>
      <c r="F27" s="83"/>
      <c r="G27" s="178"/>
      <c r="H27" s="176"/>
      <c r="I27" s="178"/>
      <c r="N27" s="99"/>
    </row>
    <row r="28" spans="2:16" x14ac:dyDescent="0.3">
      <c r="B28" s="88">
        <v>7</v>
      </c>
      <c r="C28" s="89" t="s">
        <v>86</v>
      </c>
      <c r="D28" s="90"/>
      <c r="E28" s="84"/>
      <c r="F28" s="90"/>
      <c r="G28" s="177">
        <f>G23+G25</f>
        <v>26499</v>
      </c>
      <c r="H28" s="173"/>
      <c r="I28" s="177">
        <f>I23+I25</f>
        <v>26542</v>
      </c>
      <c r="K28" s="105"/>
      <c r="N28" s="91"/>
    </row>
    <row r="29" spans="2:16" ht="5.25" customHeight="1" x14ac:dyDescent="0.3">
      <c r="B29" s="103"/>
      <c r="C29" s="83"/>
      <c r="D29" s="83"/>
      <c r="E29" s="74"/>
      <c r="F29" s="83"/>
      <c r="G29" s="178"/>
      <c r="H29" s="176"/>
      <c r="I29" s="178"/>
      <c r="N29" s="99"/>
    </row>
    <row r="30" spans="2:16" ht="15.75" x14ac:dyDescent="0.35">
      <c r="B30" s="88">
        <v>8</v>
      </c>
      <c r="C30" s="89" t="s">
        <v>85</v>
      </c>
      <c r="D30" s="90"/>
      <c r="E30" s="84"/>
      <c r="F30" s="90"/>
      <c r="G30" s="177">
        <f>G31+G36+G41+G45</f>
        <v>26499</v>
      </c>
      <c r="H30" s="173"/>
      <c r="I30" s="177">
        <f>I31+I36+I41+I45</f>
        <v>26542</v>
      </c>
      <c r="L30" s="102"/>
      <c r="N30" s="91"/>
      <c r="O30" s="92"/>
    </row>
    <row r="31" spans="2:16" ht="15.75" x14ac:dyDescent="0.35">
      <c r="B31" s="106" t="s">
        <v>84</v>
      </c>
      <c r="C31" s="107" t="s">
        <v>83</v>
      </c>
      <c r="D31" s="107"/>
      <c r="E31" s="74"/>
      <c r="F31" s="107"/>
      <c r="G31" s="182">
        <f>SUM(G32:G34)</f>
        <v>9524</v>
      </c>
      <c r="H31" s="173"/>
      <c r="I31" s="182">
        <f>SUM(I32:I34)</f>
        <v>8483</v>
      </c>
      <c r="N31" s="91"/>
      <c r="O31" s="92"/>
    </row>
    <row r="32" spans="2:16" ht="15.75" x14ac:dyDescent="0.35">
      <c r="B32" s="93" t="s">
        <v>82</v>
      </c>
      <c r="C32" s="108" t="s">
        <v>81</v>
      </c>
      <c r="D32" s="108"/>
      <c r="E32" s="74" t="s">
        <v>157</v>
      </c>
      <c r="F32" s="108"/>
      <c r="G32" s="178">
        <v>6530</v>
      </c>
      <c r="H32" s="176"/>
      <c r="I32" s="178">
        <v>6009</v>
      </c>
      <c r="N32" s="99"/>
      <c r="O32" s="92"/>
    </row>
    <row r="33" spans="1:15" ht="15.75" x14ac:dyDescent="0.35">
      <c r="B33" s="93" t="s">
        <v>80</v>
      </c>
      <c r="C33" s="108" t="s">
        <v>79</v>
      </c>
      <c r="D33" s="108"/>
      <c r="E33" s="74" t="s">
        <v>157</v>
      </c>
      <c r="F33" s="108"/>
      <c r="G33" s="178">
        <v>2109</v>
      </c>
      <c r="H33" s="176"/>
      <c r="I33" s="178">
        <v>1706</v>
      </c>
      <c r="L33" s="92"/>
      <c r="N33" s="99"/>
      <c r="O33" s="92"/>
    </row>
    <row r="34" spans="1:15" ht="15.75" x14ac:dyDescent="0.35">
      <c r="B34" s="93" t="s">
        <v>125</v>
      </c>
      <c r="C34" s="108" t="s">
        <v>126</v>
      </c>
      <c r="D34" s="108"/>
      <c r="E34" s="74" t="s">
        <v>157</v>
      </c>
      <c r="F34" s="108"/>
      <c r="G34" s="178">
        <v>885</v>
      </c>
      <c r="H34" s="176"/>
      <c r="I34" s="178">
        <v>768</v>
      </c>
      <c r="L34" s="92"/>
      <c r="N34" s="99"/>
      <c r="O34" s="92"/>
    </row>
    <row r="35" spans="1:15" ht="6" customHeight="1" x14ac:dyDescent="0.3">
      <c r="C35" s="83"/>
      <c r="D35" s="83"/>
      <c r="E35" s="74"/>
      <c r="F35" s="83"/>
      <c r="G35" s="163"/>
      <c r="H35" s="160"/>
      <c r="I35" s="163"/>
      <c r="N35" s="109"/>
    </row>
    <row r="36" spans="1:15" ht="15.75" x14ac:dyDescent="0.35">
      <c r="B36" s="106" t="s">
        <v>78</v>
      </c>
      <c r="C36" s="107" t="s">
        <v>76</v>
      </c>
      <c r="D36" s="107"/>
      <c r="E36" s="84"/>
      <c r="F36" s="107"/>
      <c r="G36" s="174">
        <f>SUM(G37:G39)</f>
        <v>4369</v>
      </c>
      <c r="H36" s="173"/>
      <c r="I36" s="174">
        <f>SUM(I37:I39)</f>
        <v>4982</v>
      </c>
      <c r="N36" s="91"/>
      <c r="O36" s="92"/>
    </row>
    <row r="37" spans="1:15" x14ac:dyDescent="0.3">
      <c r="B37" s="93" t="s">
        <v>77</v>
      </c>
      <c r="C37" s="108" t="s">
        <v>144</v>
      </c>
      <c r="D37" s="108"/>
      <c r="E37" s="74"/>
      <c r="F37" s="108"/>
      <c r="G37" s="178">
        <v>4360</v>
      </c>
      <c r="H37" s="176"/>
      <c r="I37" s="178">
        <v>4076</v>
      </c>
    </row>
    <row r="38" spans="1:15" x14ac:dyDescent="0.3">
      <c r="B38" s="93" t="s">
        <v>142</v>
      </c>
      <c r="C38" s="108" t="s">
        <v>145</v>
      </c>
      <c r="D38" s="108"/>
      <c r="E38" s="74"/>
      <c r="F38" s="108"/>
      <c r="G38" s="178">
        <v>4</v>
      </c>
      <c r="H38" s="176"/>
      <c r="I38" s="178">
        <v>3</v>
      </c>
    </row>
    <row r="39" spans="1:15" x14ac:dyDescent="0.3">
      <c r="B39" s="93" t="s">
        <v>143</v>
      </c>
      <c r="C39" s="108" t="s">
        <v>146</v>
      </c>
      <c r="D39" s="108"/>
      <c r="E39" s="74"/>
      <c r="F39" s="108"/>
      <c r="G39" s="178">
        <v>5</v>
      </c>
      <c r="H39" s="176"/>
      <c r="I39" s="178">
        <v>903</v>
      </c>
    </row>
    <row r="40" spans="1:15" ht="6" customHeight="1" x14ac:dyDescent="0.3">
      <c r="C40" s="83"/>
      <c r="D40" s="83"/>
      <c r="E40" s="74"/>
      <c r="F40" s="83"/>
      <c r="G40" s="178"/>
      <c r="H40" s="176"/>
      <c r="I40" s="178"/>
    </row>
    <row r="41" spans="1:15" x14ac:dyDescent="0.3">
      <c r="B41" s="106" t="s">
        <v>75</v>
      </c>
      <c r="C41" s="107" t="s">
        <v>74</v>
      </c>
      <c r="D41" s="107"/>
      <c r="E41" s="84"/>
      <c r="F41" s="107"/>
      <c r="G41" s="174">
        <f>SUM(G42:G43)</f>
        <v>19941</v>
      </c>
      <c r="H41" s="173"/>
      <c r="I41" s="174">
        <f>SUM(I42:I43)</f>
        <v>14121</v>
      </c>
    </row>
    <row r="42" spans="1:15" x14ac:dyDescent="0.3">
      <c r="B42" s="93" t="s">
        <v>73</v>
      </c>
      <c r="C42" s="108" t="s">
        <v>72</v>
      </c>
      <c r="D42" s="108"/>
      <c r="E42" s="74">
        <v>29</v>
      </c>
      <c r="F42" s="108"/>
      <c r="G42" s="178">
        <v>19941</v>
      </c>
      <c r="H42" s="176"/>
      <c r="I42" s="178">
        <v>14121</v>
      </c>
    </row>
    <row r="43" spans="1:15" hidden="1" x14ac:dyDescent="0.3">
      <c r="B43" s="93" t="s">
        <v>71</v>
      </c>
      <c r="C43" s="108" t="s">
        <v>70</v>
      </c>
      <c r="D43" s="108"/>
      <c r="E43" s="74"/>
      <c r="F43" s="108"/>
      <c r="G43" s="178">
        <v>0</v>
      </c>
      <c r="H43" s="176"/>
      <c r="I43" s="178">
        <v>0</v>
      </c>
    </row>
    <row r="44" spans="1:15" ht="6" customHeight="1" x14ac:dyDescent="0.3">
      <c r="C44" s="83"/>
      <c r="D44" s="83"/>
      <c r="E44" s="74"/>
      <c r="F44" s="83"/>
      <c r="G44" s="178"/>
      <c r="H44" s="176"/>
      <c r="I44" s="178"/>
    </row>
    <row r="45" spans="1:15" x14ac:dyDescent="0.3">
      <c r="B45" s="106" t="s">
        <v>69</v>
      </c>
      <c r="C45" s="107" t="s">
        <v>68</v>
      </c>
      <c r="D45" s="107"/>
      <c r="E45" s="84"/>
      <c r="F45" s="107"/>
      <c r="G45" s="174">
        <f>G46</f>
        <v>-7335</v>
      </c>
      <c r="H45" s="173"/>
      <c r="I45" s="174">
        <f>I46</f>
        <v>-1044</v>
      </c>
    </row>
    <row r="46" spans="1:15" x14ac:dyDescent="0.3">
      <c r="A46" s="73"/>
      <c r="B46" s="93" t="s">
        <v>67</v>
      </c>
      <c r="C46" s="108" t="s">
        <v>177</v>
      </c>
      <c r="D46" s="108"/>
      <c r="E46" s="74" t="s">
        <v>150</v>
      </c>
      <c r="F46" s="108"/>
      <c r="G46" s="178">
        <v>-7335</v>
      </c>
      <c r="H46" s="176"/>
      <c r="I46" s="178">
        <v>-1044</v>
      </c>
    </row>
    <row r="47" spans="1:15" ht="3.75" customHeight="1" x14ac:dyDescent="0.3">
      <c r="A47" s="73"/>
      <c r="B47" s="97"/>
      <c r="C47" s="110"/>
      <c r="G47" s="110"/>
      <c r="I47" s="110"/>
    </row>
    <row r="48" spans="1:15" x14ac:dyDescent="0.3">
      <c r="A48" s="73"/>
      <c r="B48" s="93" t="s">
        <v>43</v>
      </c>
    </row>
    <row r="49" spans="1:12" x14ac:dyDescent="0.3">
      <c r="A49" s="73"/>
      <c r="G49" s="155">
        <f>G28-G30</f>
        <v>0</v>
      </c>
      <c r="I49" s="155">
        <f>I28-I30</f>
        <v>0</v>
      </c>
    </row>
    <row r="50" spans="1:12" x14ac:dyDescent="0.3">
      <c r="A50" s="73"/>
      <c r="H50" s="300"/>
      <c r="J50" s="111"/>
      <c r="K50" s="112"/>
      <c r="L50" s="113"/>
    </row>
    <row r="51" spans="1:12" x14ac:dyDescent="0.3">
      <c r="A51" s="73"/>
      <c r="H51" s="300"/>
      <c r="I51" s="155"/>
      <c r="J51" s="111"/>
      <c r="K51" s="112"/>
      <c r="L51" s="113"/>
    </row>
    <row r="52" spans="1:12" x14ac:dyDescent="0.3">
      <c r="A52" s="73"/>
      <c r="H52" s="300"/>
      <c r="J52" s="111"/>
      <c r="K52" s="112"/>
      <c r="L52" s="113"/>
    </row>
    <row r="53" spans="1:12" x14ac:dyDescent="0.3">
      <c r="A53" s="73"/>
      <c r="J53" s="111"/>
      <c r="K53" s="112"/>
      <c r="L53" s="113"/>
    </row>
    <row r="54" spans="1:12" x14ac:dyDescent="0.3">
      <c r="A54" s="73"/>
      <c r="J54" s="111"/>
      <c r="K54" s="112"/>
      <c r="L54" s="113"/>
    </row>
    <row r="55" spans="1:12" x14ac:dyDescent="0.3">
      <c r="A55" s="73"/>
      <c r="J55" s="111"/>
      <c r="K55" s="112"/>
      <c r="L55" s="113"/>
    </row>
    <row r="56" spans="1:12" x14ac:dyDescent="0.3">
      <c r="A56" s="73"/>
      <c r="J56" s="111"/>
      <c r="K56" s="112"/>
      <c r="L56" s="113"/>
    </row>
    <row r="57" spans="1:12" x14ac:dyDescent="0.3">
      <c r="A57" s="73"/>
      <c r="J57" s="112"/>
      <c r="K57" s="112"/>
    </row>
    <row r="58" spans="1:12" x14ac:dyDescent="0.3">
      <c r="A58" s="73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14af6324d11ce602b8fdaf4f1ad12441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a35d69e81450f672551be88f15e7b08f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Props1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3C48F-0C76-47A9-8E6D-49AB1CE4C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14335-7764-4203-ADD3-4447E482F68D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a0ae9db8-5881-40b3-bba9-bcde62de565e"/>
    <ds:schemaRef ds:uri="1bf93f0b-5040-45d8-9ffd-a608ab6227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2020-11-25T18:14:02Z</cp:lastPrinted>
  <dcterms:created xsi:type="dcterms:W3CDTF">2018-11-09T19:08:34Z</dcterms:created>
  <dcterms:modified xsi:type="dcterms:W3CDTF">2025-08-29T13:49:10Z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