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3\"/>
    </mc:Choice>
  </mc:AlternateContent>
  <bookViews>
    <workbookView xWindow="0" yWindow="0" windowWidth="28800" windowHeight="11835" tabRatio="708" activeTab="1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BP!$A$1:$U$36</definedName>
    <definedName name="_xlnm.Print_Area" localSheetId="4">DFC!$A$1:$I$57</definedName>
    <definedName name="_xlnm.Print_Area" localSheetId="1">DRE!$A$1:$I$38</definedName>
    <definedName name="_xlnm.Print_Area" localSheetId="5">DVA!$A$1:$I$48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5" l="1"/>
  <c r="N10" i="5"/>
  <c r="N11" i="5"/>
  <c r="F15" i="3" l="1"/>
  <c r="F13" i="3"/>
  <c r="H15" i="3"/>
  <c r="H13" i="3"/>
  <c r="H23" i="3" l="1"/>
  <c r="H28" i="3" s="1"/>
  <c r="H32" i="3" s="1"/>
  <c r="F23" i="3"/>
  <c r="F28" i="3" s="1"/>
  <c r="F32" i="3" s="1"/>
  <c r="H9" i="4" l="1"/>
  <c r="F9" i="4"/>
  <c r="F13" i="4" s="1"/>
  <c r="I49" i="10" l="1"/>
  <c r="G49" i="10"/>
  <c r="H13" i="4" l="1"/>
  <c r="H33" i="3" l="1"/>
  <c r="F33" i="3"/>
  <c r="E52" i="6" l="1"/>
  <c r="E54" i="6" s="1"/>
  <c r="E28" i="6" l="1"/>
  <c r="E27" i="6"/>
  <c r="E24" i="6"/>
  <c r="E23" i="6"/>
  <c r="E21" i="6"/>
  <c r="E20" i="6"/>
  <c r="E19" i="6"/>
  <c r="N15" i="5" l="1"/>
  <c r="L19" i="5" l="1"/>
  <c r="N8" i="5" l="1"/>
  <c r="L12" i="5"/>
  <c r="J12" i="5"/>
  <c r="J13" i="5" l="1"/>
  <c r="L20" i="5"/>
  <c r="N18" i="5"/>
  <c r="N16" i="5"/>
  <c r="N17" i="5"/>
  <c r="J19" i="5"/>
  <c r="J20" i="5" s="1"/>
  <c r="L13" i="5"/>
  <c r="F12" i="5"/>
  <c r="F13" i="5" s="1"/>
  <c r="H12" i="5"/>
  <c r="H13" i="5" s="1"/>
  <c r="H19" i="5"/>
  <c r="H20" i="5" s="1"/>
  <c r="F19" i="5"/>
  <c r="F20" i="5" s="1"/>
  <c r="N19" i="5" l="1"/>
  <c r="N20" i="5" s="1"/>
  <c r="N12" i="5"/>
  <c r="N13" i="5" s="1"/>
</calcChain>
</file>

<file path=xl/sharedStrings.xml><?xml version="1.0" encoding="utf-8"?>
<sst xmlns="http://schemas.openxmlformats.org/spreadsheetml/2006/main" count="231" uniqueCount="181">
  <si>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</si>
  <si>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</si>
  <si>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</si>
  <si>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</si>
  <si>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</si>
  <si>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</si>
  <si>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</si>
  <si>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</si>
  <si>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</si>
  <si>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</si>
  <si>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</si>
  <si>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</si>
  <si>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</si>
  <si>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>Outros Créditos</t>
  </si>
  <si>
    <t>Caixa e Equivalentes de Caixa</t>
  </si>
  <si>
    <t>Circulante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</si>
  <si>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</si>
  <si>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</si>
  <si>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</si>
  <si>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</si>
  <si>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</si>
  <si>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</si>
  <si>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</si>
  <si>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</si>
  <si>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</si>
  <si>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Provisão para contingências</t>
  </si>
  <si>
    <t>Contas a Pagar</t>
  </si>
  <si>
    <t>Total do passivo circulante</t>
  </si>
  <si>
    <t>Outras Obrigações</t>
  </si>
  <si>
    <t>Fornecedores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</si>
  <si>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</si>
  <si>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</si>
  <si>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</si>
  <si>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</si>
  <si>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</si>
  <si>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</si>
  <si>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</si>
  <si>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</si>
  <si>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(Provisões)/Reversões para passivos contingentes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</si>
  <si>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</si>
  <si>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</si>
  <si>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</si>
  <si>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</si>
  <si>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</si>
  <si>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</si>
  <si>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</si>
  <si>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>Resultado Abrangente Consolidado do Período</t>
  </si>
  <si>
    <t>Outros Resultados Abrangentes</t>
  </si>
  <si>
    <t>As notas explicativas são parte integrante das demonstrações financeiras</t>
  </si>
  <si>
    <t>Ajustes de Exercícios Anteriores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</si>
  <si>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</si>
  <si>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</si>
  <si>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</si>
  <si>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</si>
  <si>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</si>
  <si>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</si>
  <si>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</si>
  <si>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</si>
  <si>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</si>
  <si>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</si>
  <si>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</si>
  <si>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</si>
  <si>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</si>
  <si>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Aumento (Redução) de Passivos</t>
  </si>
  <si>
    <t>Outros ativos não circulantes</t>
  </si>
  <si>
    <t>Despesas antecipadas</t>
  </si>
  <si>
    <t>Outros créditos</t>
  </si>
  <si>
    <t>Redução (Aumento) de Ativos</t>
  </si>
  <si>
    <t>Despesas de atualização monetária</t>
  </si>
  <si>
    <t>Depreciação e amortização</t>
  </si>
  <si>
    <t>Ajustes do Lucro Líquido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</si>
  <si>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</si>
  <si>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</si>
  <si>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</si>
  <si>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</si>
  <si>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</si>
  <si>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</si>
  <si>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</si>
  <si>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</si>
  <si>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</si>
  <si>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</si>
  <si>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</si>
  <si>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</si>
  <si>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</si>
  <si>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</si>
  <si>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</si>
  <si>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</si>
  <si>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</si>
  <si>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</si>
  <si>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</si>
  <si>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</si>
  <si>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</si>
  <si>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</si>
  <si>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6.1</t>
  </si>
  <si>
    <t>Valor adicionado recebido em transferência</t>
  </si>
  <si>
    <t>Valor adicionado líquido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</si>
  <si>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</si>
  <si>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</si>
  <si>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</si>
  <si>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</si>
  <si>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</si>
  <si>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</si>
  <si>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</si>
  <si>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</si>
  <si>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</si>
  <si>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</si>
  <si>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</si>
  <si>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</si>
  <si>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</si>
  <si>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</si>
  <si>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</si>
  <si>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</si>
  <si>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</si>
  <si>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</si>
  <si>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</si>
  <si>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DEMONSTRAÇÕES DO FLUXO DE CAIXA</t>
  </si>
  <si>
    <t>DEMONSTRAÇÕES DO VALOR ADICIONADO</t>
  </si>
  <si>
    <t>DEMONSTRAÇÃO DO RESULTADO ABRANGENTE</t>
  </si>
  <si>
    <t>DEMONSTRAÇÃO DO RESULTADO DO EXERCÍCIO</t>
  </si>
  <si>
    <t>BALANÇO PATRIMONIAL</t>
  </si>
  <si>
    <t>112.03.1.08.    .   -0</t>
  </si>
  <si>
    <t>112.03.1.04.0002.   -0</t>
  </si>
  <si>
    <t>Perdas pela não Recuperabilidade de Ativos</t>
  </si>
  <si>
    <t>Baixas de Imobilizado</t>
  </si>
  <si>
    <t>Despesas administrativas e gerais</t>
  </si>
  <si>
    <t>Ganhos/Perdas Atuariais em planos de pensão</t>
  </si>
  <si>
    <t>Ajustes de Avaliação Patrimonial</t>
  </si>
  <si>
    <t>Tributos a Compensar</t>
  </si>
  <si>
    <t xml:space="preserve">Depósitos/Bloqueios judiciais e Contratuais </t>
  </si>
  <si>
    <t>Obrigações Trabalhistas</t>
  </si>
  <si>
    <t>Obrigações Fiscais e Previdenciárias</t>
  </si>
  <si>
    <t>Obrigações Societárias</t>
  </si>
  <si>
    <t>Outros Passivos</t>
  </si>
  <si>
    <t>Contas a receber</t>
  </si>
  <si>
    <t>Tributos a Compensar/Recuperar</t>
  </si>
  <si>
    <t>Custo dos produtos, das mercadorias e dos serviços vendidos</t>
  </si>
  <si>
    <t>2.4</t>
  </si>
  <si>
    <t>8.1.3</t>
  </si>
  <si>
    <t>FGTS</t>
  </si>
  <si>
    <t>Em 31 de dezembro de 2021</t>
  </si>
  <si>
    <t>Adiantamentos para Futuro Aumento de Capital</t>
  </si>
  <si>
    <t>Aquisições do Intangível</t>
  </si>
  <si>
    <t>19.b</t>
  </si>
  <si>
    <t>19.a</t>
  </si>
  <si>
    <t>Lucro/Prejuízo líquido do período</t>
  </si>
  <si>
    <t>13/14</t>
  </si>
  <si>
    <t>Passivo e Passivo a descoberto</t>
  </si>
  <si>
    <t>Provisões (reversão) para contingências judiciais</t>
  </si>
  <si>
    <t>Provisões (reversão) para perdas com créditos esperadas</t>
  </si>
  <si>
    <t xml:space="preserve"> </t>
  </si>
  <si>
    <t xml:space="preserve">   Devolução de investimentos</t>
  </si>
  <si>
    <t xml:space="preserve">   Juros sobre investimentos</t>
  </si>
  <si>
    <t>31 de dezembro de 2022</t>
  </si>
  <si>
    <t>Receitas Antecipadas</t>
  </si>
  <si>
    <t>Em 31 de dezembro de 2022</t>
  </si>
  <si>
    <t>Adiantamentos para Aumento de Capital</t>
  </si>
  <si>
    <t>DEMONSTRAÇÃO DAS MUTAÇÕES DO PATRIMÔNIO LÍQUIDO</t>
  </si>
  <si>
    <t>Lucro/Prejuízo antes do imposto de renda e da contribuição social</t>
  </si>
  <si>
    <t>Despesas com provisão de perdas estimadas sobre créditos</t>
  </si>
  <si>
    <t>1.3</t>
  </si>
  <si>
    <t>Outras Receitas</t>
  </si>
  <si>
    <t>Provisões para Contingências (Reversão/Constituição)</t>
  </si>
  <si>
    <t>8.2.2</t>
  </si>
  <si>
    <t>8.2.3</t>
  </si>
  <si>
    <t>Federais</t>
  </si>
  <si>
    <t>Estaduais</t>
  </si>
  <si>
    <t>Municipais</t>
  </si>
  <si>
    <t>20.b</t>
  </si>
  <si>
    <t>20.a</t>
  </si>
  <si>
    <t>Capital social (Nota 18)</t>
  </si>
  <si>
    <t>Adiantamentos para Aumento de Capital (Nota 19.a)</t>
  </si>
  <si>
    <t>Ajustes de Avaliação Patrimonial (Nota 21)</t>
  </si>
  <si>
    <t>Lucros/ (Prejuízos)  acumulados (Nota 20.b)</t>
  </si>
  <si>
    <t>10/20.a</t>
  </si>
  <si>
    <t>16</t>
  </si>
  <si>
    <t>23/24</t>
  </si>
  <si>
    <t>23/24/27</t>
  </si>
  <si>
    <t>31 de março de 2023</t>
  </si>
  <si>
    <t xml:space="preserve">Período de três meses findos em 31 de março de </t>
  </si>
  <si>
    <t>Em 31 de março de 2022</t>
  </si>
  <si>
    <t>Em 31 de março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</si>
</sst>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,"/>
    <numFmt numFmtId="166" formatCode="#,##0;\(#,##0,\)"/>
    <numFmt numFmtId="167" formatCode="#,##0.00000,"/>
    <numFmt numFmtId="168" formatCode="_-* #,##0_-;\-* #,##0_-;_-* &quot;-&quot;??_-;_-@_-"/>
    <numFmt numFmtId="169" formatCode="_-* #,##0.0000_-;\-* #,##0.0000_-;_-* &quot;-&quot;??_-;_-@_-"/>
    <numFmt numFmtId="170" formatCode="#,##0,;\(#,##0,\)"/>
    <numFmt numFmtId="171" formatCode="#,##0.00_ ;\-#,##0.00\ "/>
    <numFmt numFmtId="172" formatCode="_-* #,##0,;\(#,##0,\);_-* &quot;-&quot;??_-;_-@_-"/>
    <numFmt numFmtId="173" formatCode="00000"/>
    <numFmt numFmtId="174" formatCode="_-* #,##0.0000_-;\(#,##0.0000\);_-* &quot;-&quot;??_-;_-@_-"/>
    <numFmt numFmtId="175" formatCode="* #,##0_);* \(#,##0\);&quot;-&quot;??_);@"/>
    <numFmt numFmtId="176" formatCode="_-[$€-2]* #,##0.00_-;\-[$€-2]* #,##0.00_-;_-[$€-2]* &quot;-&quot;??_-"/>
  </numFmts>
  <fonts count="49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color theme="0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4" borderId="0" applyNumberFormat="0" applyBorder="0" applyAlignment="0" applyProtection="0"/>
    <xf numFmtId="0" fontId="34" fillId="16" borderId="4" applyNumberFormat="0" applyAlignment="0" applyProtection="0"/>
    <xf numFmtId="0" fontId="35" fillId="17" borderId="5" applyNumberFormat="0" applyAlignment="0" applyProtection="0"/>
    <xf numFmtId="0" fontId="36" fillId="0" borderId="6" applyNumberFormat="0" applyFill="0" applyAlignment="0" applyProtection="0"/>
    <xf numFmtId="175" fontId="31" fillId="0" borderId="0" applyFill="0" applyBorder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7" fillId="7" borderId="4" applyNumberFormat="0" applyAlignment="0" applyProtection="0"/>
    <xf numFmtId="176" fontId="28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12" applyNumberFormat="0" applyFill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34" fillId="16" borderId="4" applyNumberFormat="0" applyAlignment="0" applyProtection="0"/>
    <xf numFmtId="0" fontId="37" fillId="7" borderId="4" applyNumberFormat="0" applyAlignment="0" applyProtection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0" fontId="29" fillId="0" borderId="12" applyNumberFormat="0" applyFill="0" applyAlignment="0" applyProtection="0"/>
    <xf numFmtId="0" fontId="34" fillId="16" borderId="4" applyNumberFormat="0" applyAlignment="0" applyProtection="0"/>
    <xf numFmtId="0" fontId="37" fillId="7" borderId="4" applyNumberFormat="0" applyAlignment="0" applyProtection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0" fontId="29" fillId="0" borderId="12" applyNumberFormat="0" applyFill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16" borderId="4" applyNumberFormat="0" applyAlignment="0" applyProtection="0"/>
    <xf numFmtId="0" fontId="37" fillId="7" borderId="4" applyNumberFormat="0" applyAlignment="0" applyProtection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0" fontId="29" fillId="0" borderId="12" applyNumberFormat="0" applyFill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</cellStyleXfs>
  <cellXfs count="288">
    <xf numFmtId="0" fontId="0" fillId="0" borderId="0" xfId="0"/>
    <xf numFmtId="172" fontId="11" fillId="0" borderId="0" xfId="7" applyNumberFormat="1" applyFont="1" applyAlignment="1">
      <alignment horizontal="right" vertical="center"/>
    </xf>
    <xf numFmtId="172" fontId="7" fillId="0" borderId="0" xfId="7" applyNumberFormat="1" applyAlignment="1">
      <alignment vertical="center"/>
    </xf>
    <xf numFmtId="0" fontId="7" fillId="0" borderId="0" xfId="7"/>
    <xf numFmtId="172" fontId="18" fillId="0" borderId="0" xfId="7" applyNumberFormat="1" applyFont="1" applyAlignment="1">
      <alignment horizontal="right" vertical="center"/>
    </xf>
    <xf numFmtId="172" fontId="20" fillId="0" borderId="1" xfId="7" applyNumberFormat="1" applyFont="1" applyBorder="1" applyAlignment="1">
      <alignment horizontal="right" vertical="center"/>
    </xf>
    <xf numFmtId="172" fontId="7" fillId="0" borderId="0" xfId="0" applyNumberFormat="1" applyFont="1"/>
    <xf numFmtId="0" fontId="11" fillId="0" borderId="0" xfId="9" applyNumberFormat="1" applyFont="1" applyFill="1" applyAlignment="1">
      <alignment horizontal="center" vertical="center"/>
    </xf>
    <xf numFmtId="0" fontId="19" fillId="0" borderId="0" xfId="7" applyFont="1" applyAlignment="1">
      <alignment vertical="center"/>
    </xf>
    <xf numFmtId="172" fontId="20" fillId="0" borderId="0" xfId="7" applyNumberFormat="1" applyFont="1" applyAlignment="1">
      <alignment horizontal="right" vertical="center"/>
    </xf>
    <xf numFmtId="170" fontId="12" fillId="0" borderId="0" xfId="6" applyNumberFormat="1" applyFont="1" applyFill="1"/>
    <xf numFmtId="0" fontId="7" fillId="0" borderId="0" xfId="1"/>
    <xf numFmtId="0" fontId="15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1" fillId="0" borderId="0" xfId="3" applyFont="1" applyAlignment="1">
      <alignment horizontal="right" vertical="center"/>
    </xf>
    <xf numFmtId="0" fontId="11" fillId="0" borderId="0" xfId="3" applyFont="1" applyAlignment="1">
      <alignment horizontal="right" vertical="center" indent="1"/>
    </xf>
    <xf numFmtId="0" fontId="1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5" applyNumberFormat="1" applyFont="1" applyFill="1" applyAlignment="1">
      <alignment horizontal="center" vertical="center"/>
    </xf>
    <xf numFmtId="167" fontId="7" fillId="0" borderId="0" xfId="3" applyNumberFormat="1" applyFont="1"/>
    <xf numFmtId="0" fontId="7" fillId="0" borderId="0" xfId="3" applyFont="1" applyAlignment="1">
      <alignment horizontal="left" vertical="center" indent="1"/>
    </xf>
    <xf numFmtId="165" fontId="7" fillId="0" borderId="0" xfId="2" applyNumberFormat="1" applyFill="1" applyAlignment="1">
      <alignment horizontal="right" vertical="center"/>
    </xf>
    <xf numFmtId="0" fontId="0" fillId="0" borderId="0" xfId="3" applyFont="1" applyAlignment="1">
      <alignment horizontal="left" vertical="center" indent="1"/>
    </xf>
    <xf numFmtId="165" fontId="7" fillId="0" borderId="0" xfId="2" applyNumberFormat="1" applyFill="1"/>
    <xf numFmtId="0" fontId="7" fillId="0" borderId="0" xfId="3" applyFont="1" applyAlignment="1">
      <alignment horizontal="left" vertical="center" indent="3"/>
    </xf>
    <xf numFmtId="0" fontId="11" fillId="0" borderId="1" xfId="3" applyFont="1" applyBorder="1" applyAlignment="1">
      <alignment vertical="center"/>
    </xf>
    <xf numFmtId="165" fontId="11" fillId="0" borderId="1" xfId="2" applyNumberFormat="1" applyFont="1" applyFill="1" applyBorder="1" applyAlignment="1">
      <alignment horizontal="right" vertical="center"/>
    </xf>
    <xf numFmtId="0" fontId="12" fillId="0" borderId="0" xfId="5" applyNumberFormat="1" applyFont="1" applyFill="1" applyAlignment="1">
      <alignment horizontal="center" vertical="center"/>
    </xf>
    <xf numFmtId="165" fontId="7" fillId="0" borderId="0" xfId="3" applyNumberFormat="1" applyFont="1" applyAlignment="1">
      <alignment horizontal="right" vertical="center"/>
    </xf>
    <xf numFmtId="0" fontId="7" fillId="0" borderId="0" xfId="1" applyAlignment="1">
      <alignment horizontal="center"/>
    </xf>
    <xf numFmtId="165" fontId="11" fillId="0" borderId="0" xfId="2" applyNumberFormat="1" applyFont="1" applyFill="1" applyAlignment="1">
      <alignment horizontal="right" vertical="center"/>
    </xf>
    <xf numFmtId="0" fontId="7" fillId="0" borderId="0" xfId="3" applyFont="1" applyAlignment="1">
      <alignment horizontal="left" vertical="center" indent="2"/>
    </xf>
    <xf numFmtId="165" fontId="7" fillId="0" borderId="0" xfId="1" applyNumberFormat="1"/>
    <xf numFmtId="166" fontId="7" fillId="0" borderId="0" xfId="2" applyNumberFormat="1" applyFill="1" applyAlignment="1">
      <alignment horizontal="right" vertical="center"/>
    </xf>
    <xf numFmtId="166" fontId="7" fillId="0" borderId="0" xfId="2" applyNumberFormat="1" applyFill="1"/>
    <xf numFmtId="166" fontId="11" fillId="0" borderId="1" xfId="2" applyNumberFormat="1" applyFont="1" applyFill="1" applyBorder="1" applyAlignment="1">
      <alignment horizontal="right" vertical="center"/>
    </xf>
    <xf numFmtId="168" fontId="7" fillId="0" borderId="0" xfId="2" applyNumberFormat="1" applyFill="1" applyAlignment="1">
      <alignment horizontal="right" vertical="center"/>
    </xf>
    <xf numFmtId="168" fontId="7" fillId="0" borderId="0" xfId="2" applyNumberFormat="1" applyFill="1"/>
    <xf numFmtId="0" fontId="11" fillId="0" borderId="1" xfId="3" applyFont="1" applyBorder="1" applyAlignment="1">
      <alignment horizontal="center" vertical="center"/>
    </xf>
    <xf numFmtId="165" fontId="11" fillId="0" borderId="0" xfId="4" applyNumberFormat="1" applyFont="1" applyFill="1" applyAlignment="1">
      <alignment horizontal="center" vertical="center"/>
    </xf>
    <xf numFmtId="165" fontId="0" fillId="0" borderId="0" xfId="2" applyNumberFormat="1" applyFont="1" applyFill="1"/>
    <xf numFmtId="0" fontId="5" fillId="0" borderId="0" xfId="3" applyFont="1" applyAlignment="1">
      <alignment vertical="center"/>
    </xf>
    <xf numFmtId="41" fontId="7" fillId="0" borderId="0" xfId="4" applyNumberFormat="1" applyFont="1" applyFill="1" applyAlignment="1">
      <alignment horizontal="right" vertical="center"/>
    </xf>
    <xf numFmtId="0" fontId="7" fillId="0" borderId="0" xfId="3" applyFont="1" applyAlignment="1">
      <alignment horizontal="right" vertical="center"/>
    </xf>
    <xf numFmtId="0" fontId="5" fillId="0" borderId="0" xfId="1" applyFont="1"/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43" fontId="7" fillId="0" borderId="0" xfId="1" applyNumberFormat="1"/>
    <xf numFmtId="170" fontId="7" fillId="0" borderId="0" xfId="6" applyNumberFormat="1" applyFill="1"/>
    <xf numFmtId="170" fontId="12" fillId="0" borderId="0" xfId="6" applyNumberFormat="1" applyFont="1" applyFill="1" applyAlignment="1">
      <alignment horizontal="right" vertical="center"/>
    </xf>
    <xf numFmtId="170" fontId="13" fillId="0" borderId="2" xfId="2" applyNumberFormat="1" applyFont="1" applyFill="1" applyBorder="1"/>
    <xf numFmtId="166" fontId="7" fillId="0" borderId="0" xfId="1" applyNumberFormat="1"/>
    <xf numFmtId="0" fontId="7" fillId="0" borderId="0" xfId="1" quotePrefix="1"/>
    <xf numFmtId="171" fontId="7" fillId="0" borderId="0" xfId="1" applyNumberFormat="1"/>
    <xf numFmtId="0" fontId="6" fillId="0" borderId="1" xfId="0" applyFont="1" applyBorder="1" applyAlignment="1">
      <alignment vertical="center"/>
    </xf>
    <xf numFmtId="170" fontId="12" fillId="0" borderId="0" xfId="6" applyNumberFormat="1" applyFont="1" applyFill="1" applyBorder="1" applyAlignment="1">
      <alignment horizontal="right" vertical="center"/>
    </xf>
    <xf numFmtId="170" fontId="13" fillId="0" borderId="0" xfId="2" applyNumberFormat="1" applyFont="1" applyFill="1" applyBorder="1"/>
    <xf numFmtId="170" fontId="12" fillId="0" borderId="0" xfId="6" applyNumberFormat="1" applyFont="1" applyFill="1" applyBorder="1"/>
    <xf numFmtId="165" fontId="7" fillId="0" borderId="0" xfId="6" applyNumberFormat="1" applyFont="1" applyFill="1" applyBorder="1" applyAlignment="1">
      <alignment horizontal="right" vertical="center"/>
    </xf>
    <xf numFmtId="166" fontId="7" fillId="0" borderId="0" xfId="6" applyNumberFormat="1" applyFont="1" applyFill="1" applyBorder="1" applyAlignment="1">
      <alignment horizontal="right" vertical="center"/>
    </xf>
    <xf numFmtId="166" fontId="11" fillId="0" borderId="1" xfId="6" applyNumberFormat="1" applyFont="1" applyFill="1" applyBorder="1" applyAlignment="1">
      <alignment horizontal="right" vertical="center"/>
    </xf>
    <xf numFmtId="165" fontId="11" fillId="0" borderId="1" xfId="6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 vertical="center" indent="1"/>
    </xf>
    <xf numFmtId="43" fontId="7" fillId="0" borderId="0" xfId="14" applyFont="1" applyFill="1" applyAlignment="1">
      <alignment horizontal="right" vertical="center"/>
    </xf>
    <xf numFmtId="43" fontId="7" fillId="0" borderId="0" xfId="14" applyFont="1" applyFill="1"/>
    <xf numFmtId="165" fontId="7" fillId="0" borderId="0" xfId="2" applyNumberFormat="1" applyFont="1" applyFill="1" applyAlignment="1">
      <alignment horizontal="right" vertical="center"/>
    </xf>
    <xf numFmtId="167" fontId="7" fillId="0" borderId="0" xfId="3" applyNumberFormat="1" applyFont="1" applyAlignment="1">
      <alignment horizontal="right"/>
    </xf>
    <xf numFmtId="0" fontId="7" fillId="0" borderId="0" xfId="5" applyNumberFormat="1" applyFont="1" applyFill="1" applyAlignment="1">
      <alignment horizontal="right" vertical="center"/>
    </xf>
    <xf numFmtId="0" fontId="7" fillId="0" borderId="0" xfId="1" applyAlignment="1">
      <alignment horizontal="right"/>
    </xf>
    <xf numFmtId="0" fontId="26" fillId="0" borderId="0" xfId="7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170" fontId="6" fillId="0" borderId="1" xfId="4" applyNumberFormat="1" applyFont="1" applyFill="1" applyBorder="1" applyAlignment="1">
      <alignment horizontal="right" vertical="center"/>
    </xf>
    <xf numFmtId="170" fontId="6" fillId="0" borderId="0" xfId="1" applyNumberFormat="1" applyFont="1" applyAlignment="1">
      <alignment vertical="center"/>
    </xf>
    <xf numFmtId="170" fontId="6" fillId="0" borderId="0" xfId="1" applyNumberFormat="1" applyFont="1" applyAlignment="1">
      <alignment horizontal="right" vertical="center"/>
    </xf>
    <xf numFmtId="170" fontId="5" fillId="0" borderId="0" xfId="4" applyNumberFormat="1" applyFont="1" applyFill="1" applyAlignment="1">
      <alignment horizontal="right" vertical="center"/>
    </xf>
    <xf numFmtId="170" fontId="5" fillId="0" borderId="0" xfId="1" applyNumberFormat="1" applyFont="1" applyAlignment="1">
      <alignment vertical="center"/>
    </xf>
    <xf numFmtId="170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wrapText="1" indent="1"/>
    </xf>
    <xf numFmtId="43" fontId="7" fillId="0" borderId="0" xfId="6" applyFill="1"/>
    <xf numFmtId="0" fontId="9" fillId="0" borderId="0" xfId="1" applyFont="1" applyAlignment="1">
      <alignment vertical="center"/>
    </xf>
    <xf numFmtId="170" fontId="9" fillId="0" borderId="0" xfId="4" applyNumberFormat="1" applyFont="1" applyFill="1" applyAlignment="1">
      <alignment horizontal="right" vertical="center"/>
    </xf>
    <xf numFmtId="170" fontId="7" fillId="0" borderId="0" xfId="1" applyNumberFormat="1"/>
    <xf numFmtId="170" fontId="5" fillId="0" borderId="0" xfId="4" applyNumberFormat="1" applyFont="1" applyFill="1" applyAlignment="1">
      <alignment horizontal="center" vertical="center"/>
    </xf>
    <xf numFmtId="170" fontId="5" fillId="0" borderId="0" xfId="1" applyNumberFormat="1" applyFont="1" applyAlignment="1">
      <alignment horizontal="center" vertical="center"/>
    </xf>
    <xf numFmtId="0" fontId="0" fillId="0" borderId="0" xfId="1" applyFont="1" applyAlignment="1">
      <alignment horizontal="left" vertical="center" indent="1"/>
    </xf>
    <xf numFmtId="170" fontId="9" fillId="0" borderId="2" xfId="4" applyNumberFormat="1" applyFont="1" applyFill="1" applyBorder="1" applyAlignment="1">
      <alignment horizontal="right" vertical="center"/>
    </xf>
    <xf numFmtId="166" fontId="6" fillId="0" borderId="1" xfId="14" applyNumberFormat="1" applyFont="1" applyFill="1" applyBorder="1" applyAlignment="1">
      <alignment horizontal="right" vertical="center"/>
    </xf>
    <xf numFmtId="0" fontId="8" fillId="0" borderId="0" xfId="1" applyFont="1"/>
    <xf numFmtId="43" fontId="9" fillId="0" borderId="0" xfId="6" applyFont="1" applyFill="1"/>
    <xf numFmtId="0" fontId="9" fillId="0" borderId="0" xfId="1" applyFont="1"/>
    <xf numFmtId="170" fontId="5" fillId="0" borderId="0" xfId="3" applyNumberFormat="1" applyFont="1" applyAlignment="1">
      <alignment horizontal="right" vertical="center"/>
    </xf>
    <xf numFmtId="0" fontId="13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7" fillId="0" borderId="0" xfId="4" applyNumberFormat="1" applyFont="1" applyFill="1" applyBorder="1" applyAlignment="1">
      <alignment horizontal="right" vertical="center" wrapText="1"/>
    </xf>
    <xf numFmtId="0" fontId="13" fillId="0" borderId="0" xfId="4" applyNumberFormat="1" applyFont="1" applyFill="1" applyAlignment="1">
      <alignment horizontal="center" vertical="center" wrapText="1"/>
    </xf>
    <xf numFmtId="174" fontId="13" fillId="0" borderId="1" xfId="2" applyNumberFormat="1" applyFont="1" applyFill="1" applyBorder="1" applyAlignment="1">
      <alignment horizontal="right"/>
    </xf>
    <xf numFmtId="39" fontId="7" fillId="0" borderId="0" xfId="1" applyNumberFormat="1"/>
    <xf numFmtId="0" fontId="13" fillId="0" borderId="0" xfId="1" applyFont="1" applyAlignment="1">
      <alignment vertical="center"/>
    </xf>
    <xf numFmtId="0" fontId="13" fillId="0" borderId="2" xfId="1" applyFont="1" applyBorder="1" applyAlignment="1">
      <alignment vertical="center"/>
    </xf>
    <xf numFmtId="170" fontId="11" fillId="0" borderId="0" xfId="6" applyNumberFormat="1" applyFont="1" applyFill="1"/>
    <xf numFmtId="170" fontId="11" fillId="0" borderId="0" xfId="6" applyNumberFormat="1" applyFont="1" applyFill="1" applyBorder="1"/>
    <xf numFmtId="43" fontId="7" fillId="0" borderId="0" xfId="14" applyFont="1" applyFill="1" applyAlignment="1">
      <alignment horizontal="right"/>
    </xf>
    <xf numFmtId="0" fontId="11" fillId="0" borderId="2" xfId="3" applyFont="1" applyBorder="1" applyAlignment="1">
      <alignment vertical="center"/>
    </xf>
    <xf numFmtId="170" fontId="7" fillId="0" borderId="2" xfId="6" applyNumberFormat="1" applyFill="1" applyBorder="1"/>
    <xf numFmtId="170" fontId="7" fillId="0" borderId="0" xfId="6" applyNumberFormat="1" applyFill="1" applyBorder="1"/>
    <xf numFmtId="170" fontId="11" fillId="0" borderId="2" xfId="6" applyNumberFormat="1" applyFont="1" applyFill="1" applyBorder="1"/>
    <xf numFmtId="0" fontId="7" fillId="0" borderId="0" xfId="1" applyAlignment="1">
      <alignment horizontal="left" indent="3"/>
    </xf>
    <xf numFmtId="0" fontId="25" fillId="0" borderId="0" xfId="3" applyFont="1" applyAlignment="1">
      <alignment vertical="center"/>
    </xf>
    <xf numFmtId="168" fontId="7" fillId="0" borderId="0" xfId="6" applyNumberFormat="1" applyFill="1"/>
    <xf numFmtId="168" fontId="7" fillId="0" borderId="0" xfId="6" applyNumberFormat="1" applyFill="1" applyBorder="1"/>
    <xf numFmtId="43" fontId="7" fillId="0" borderId="0" xfId="6" applyFill="1" applyAlignment="1">
      <alignment horizontal="left" vertical="center"/>
    </xf>
    <xf numFmtId="0" fontId="13" fillId="0" borderId="0" xfId="1" applyFont="1" applyAlignment="1">
      <alignment horizontal="center"/>
    </xf>
    <xf numFmtId="0" fontId="7" fillId="0" borderId="0" xfId="1" applyAlignment="1">
      <alignment horizontal="left"/>
    </xf>
    <xf numFmtId="0" fontId="13" fillId="0" borderId="0" xfId="1" applyFont="1"/>
    <xf numFmtId="0" fontId="12" fillId="0" borderId="0" xfId="1" applyFont="1" applyAlignment="1">
      <alignment horizontal="left"/>
    </xf>
    <xf numFmtId="0" fontId="12" fillId="0" borderId="0" xfId="1" applyFont="1"/>
    <xf numFmtId="168" fontId="13" fillId="0" borderId="0" xfId="6" applyNumberFormat="1" applyFont="1" applyFill="1" applyAlignment="1">
      <alignment horizontal="center"/>
    </xf>
    <xf numFmtId="168" fontId="11" fillId="0" borderId="0" xfId="6" applyNumberFormat="1" applyFont="1" applyFill="1" applyAlignment="1">
      <alignment horizontal="center" vertical="center"/>
    </xf>
    <xf numFmtId="168" fontId="13" fillId="0" borderId="0" xfId="6" applyNumberFormat="1" applyFont="1" applyFill="1" applyAlignment="1">
      <alignment horizontal="center" vertical="center"/>
    </xf>
    <xf numFmtId="0" fontId="7" fillId="0" borderId="0" xfId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1" fillId="0" borderId="0" xfId="5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17" fontId="7" fillId="0" borderId="0" xfId="1" applyNumberFormat="1"/>
    <xf numFmtId="0" fontId="16" fillId="0" borderId="0" xfId="5" applyNumberFormat="1" applyFont="1" applyFill="1" applyAlignment="1">
      <alignment horizontal="center" vertical="center"/>
    </xf>
    <xf numFmtId="0" fontId="11" fillId="0" borderId="2" xfId="1" applyFont="1" applyBorder="1"/>
    <xf numFmtId="0" fontId="16" fillId="0" borderId="0" xfId="1" applyFont="1"/>
    <xf numFmtId="0" fontId="11" fillId="0" borderId="0" xfId="1" applyFont="1"/>
    <xf numFmtId="170" fontId="0" fillId="0" borderId="0" xfId="0" applyNumberFormat="1"/>
    <xf numFmtId="170" fontId="11" fillId="0" borderId="0" xfId="1" applyNumberFormat="1" applyFont="1"/>
    <xf numFmtId="0" fontId="7" fillId="0" borderId="0" xfId="1" applyAlignment="1">
      <alignment horizontal="left" indent="2"/>
    </xf>
    <xf numFmtId="0" fontId="12" fillId="0" borderId="0" xfId="1" applyFont="1" applyAlignment="1">
      <alignment horizontal="center"/>
    </xf>
    <xf numFmtId="170" fontId="24" fillId="0" borderId="0" xfId="0" applyNumberFormat="1" applyFont="1"/>
    <xf numFmtId="0" fontId="11" fillId="0" borderId="1" xfId="1" applyFont="1" applyBorder="1"/>
    <xf numFmtId="4" fontId="7" fillId="0" borderId="0" xfId="1" applyNumberFormat="1"/>
    <xf numFmtId="43" fontId="7" fillId="0" borderId="0" xfId="2" applyFill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1" fillId="0" borderId="0" xfId="5" applyNumberFormat="1" applyFont="1" applyFill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70" fontId="13" fillId="0" borderId="0" xfId="6" applyNumberFormat="1" applyFont="1" applyFill="1"/>
    <xf numFmtId="170" fontId="13" fillId="0" borderId="0" xfId="6" applyNumberFormat="1" applyFont="1" applyFill="1" applyBorder="1"/>
    <xf numFmtId="170" fontId="6" fillId="0" borderId="2" xfId="1" applyNumberFormat="1" applyFont="1" applyBorder="1" applyAlignment="1">
      <alignment horizontal="right" vertical="center"/>
    </xf>
    <xf numFmtId="170" fontId="6" fillId="0" borderId="2" xfId="3" applyNumberFormat="1" applyFont="1" applyBorder="1" applyAlignment="1">
      <alignment horizontal="right" vertical="center"/>
    </xf>
    <xf numFmtId="0" fontId="7" fillId="0" borderId="0" xfId="11" applyFont="1"/>
    <xf numFmtId="0" fontId="7" fillId="0" borderId="0" xfId="11" applyFont="1" applyAlignment="1">
      <alignment horizontal="center" vertical="center"/>
    </xf>
    <xf numFmtId="43" fontId="7" fillId="0" borderId="2" xfId="12" applyFont="1" applyFill="1" applyBorder="1" applyAlignment="1">
      <alignment horizontal="left" vertical="center"/>
    </xf>
    <xf numFmtId="43" fontId="7" fillId="0" borderId="2" xfId="12" applyFont="1" applyFill="1" applyBorder="1" applyAlignment="1">
      <alignment vertical="center"/>
    </xf>
    <xf numFmtId="43" fontId="7" fillId="0" borderId="0" xfId="12" applyFont="1" applyFill="1" applyAlignment="1">
      <alignment vertical="center"/>
    </xf>
    <xf numFmtId="0" fontId="21" fillId="0" borderId="2" xfId="7" applyFont="1" applyBorder="1" applyAlignment="1">
      <alignment horizontal="centerContinuous" vertical="center"/>
    </xf>
    <xf numFmtId="43" fontId="7" fillId="0" borderId="3" xfId="12" applyFont="1" applyFill="1" applyBorder="1" applyAlignment="1">
      <alignment horizontal="center" vertical="center"/>
    </xf>
    <xf numFmtId="0" fontId="11" fillId="0" borderId="3" xfId="11" applyFont="1" applyBorder="1" applyAlignment="1">
      <alignment horizontal="center" vertical="center"/>
    </xf>
    <xf numFmtId="43" fontId="7" fillId="0" borderId="2" xfId="12" applyFont="1" applyFill="1" applyBorder="1" applyAlignment="1">
      <alignment horizontal="center" vertical="center"/>
    </xf>
    <xf numFmtId="0" fontId="11" fillId="0" borderId="2" xfId="11" applyFont="1" applyBorder="1" applyAlignment="1">
      <alignment horizontal="left" vertical="center"/>
    </xf>
    <xf numFmtId="0" fontId="7" fillId="0" borderId="0" xfId="11" applyFont="1" applyAlignment="1">
      <alignment vertical="center"/>
    </xf>
    <xf numFmtId="0" fontId="11" fillId="0" borderId="0" xfId="11" applyFont="1" applyAlignment="1">
      <alignment horizontal="center" vertical="center"/>
    </xf>
    <xf numFmtId="0" fontId="11" fillId="0" borderId="2" xfId="11" applyFont="1" applyBorder="1" applyAlignment="1">
      <alignment horizontal="center" vertical="center"/>
    </xf>
    <xf numFmtId="0" fontId="11" fillId="0" borderId="0" xfId="11" applyFont="1" applyAlignment="1">
      <alignment horizontal="right" vertical="center"/>
    </xf>
    <xf numFmtId="0" fontId="7" fillId="0" borderId="0" xfId="3" applyFont="1" applyAlignment="1">
      <alignment horizontal="right" vertical="center" indent="1"/>
    </xf>
    <xf numFmtId="0" fontId="11" fillId="0" borderId="1" xfId="11" applyFont="1" applyBorder="1" applyAlignment="1">
      <alignment horizontal="left" vertical="center"/>
    </xf>
    <xf numFmtId="0" fontId="11" fillId="0" borderId="1" xfId="11" applyFont="1" applyBorder="1" applyAlignment="1">
      <alignment vertical="center"/>
    </xf>
    <xf numFmtId="0" fontId="11" fillId="0" borderId="0" xfId="11" applyFont="1" applyAlignment="1">
      <alignment vertical="center"/>
    </xf>
    <xf numFmtId="170" fontId="11" fillId="0" borderId="1" xfId="11" applyNumberFormat="1" applyFont="1" applyBorder="1" applyAlignment="1">
      <alignment horizontal="right" vertical="center"/>
    </xf>
    <xf numFmtId="170" fontId="11" fillId="0" borderId="0" xfId="11" applyNumberFormat="1" applyFont="1" applyAlignment="1">
      <alignment horizontal="right" vertical="center"/>
    </xf>
    <xf numFmtId="0" fontId="0" fillId="0" borderId="0" xfId="11" applyFont="1"/>
    <xf numFmtId="0" fontId="7" fillId="0" borderId="0" xfId="11" applyFont="1" applyAlignment="1">
      <alignment horizontal="left" vertical="center"/>
    </xf>
    <xf numFmtId="0" fontId="7" fillId="0" borderId="0" xfId="11" applyFont="1" applyAlignment="1">
      <alignment horizontal="left" vertical="center" indent="1"/>
    </xf>
    <xf numFmtId="170" fontId="7" fillId="0" borderId="0" xfId="18" applyNumberFormat="1" applyFont="1" applyAlignment="1">
      <alignment horizontal="right" vertical="center"/>
    </xf>
    <xf numFmtId="170" fontId="7" fillId="0" borderId="0" xfId="12" applyNumberFormat="1" applyFont="1" applyFill="1" applyBorder="1" applyAlignment="1">
      <alignment horizontal="right" vertical="center"/>
    </xf>
    <xf numFmtId="170" fontId="7" fillId="0" borderId="0" xfId="12" applyNumberFormat="1" applyFont="1" applyFill="1" applyAlignment="1">
      <alignment horizontal="right" vertical="center"/>
    </xf>
    <xf numFmtId="0" fontId="0" fillId="0" borderId="0" xfId="11" applyFont="1" applyAlignment="1">
      <alignment horizontal="left" vertical="center" indent="1"/>
    </xf>
    <xf numFmtId="0" fontId="7" fillId="0" borderId="2" xfId="11" applyFont="1" applyBorder="1" applyAlignment="1">
      <alignment horizontal="left" vertical="center"/>
    </xf>
    <xf numFmtId="0" fontId="7" fillId="0" borderId="2" xfId="11" applyFont="1" applyBorder="1" applyAlignment="1">
      <alignment vertical="center"/>
    </xf>
    <xf numFmtId="170" fontId="7" fillId="0" borderId="2" xfId="11" applyNumberFormat="1" applyFont="1" applyBorder="1" applyAlignment="1">
      <alignment horizontal="right" vertical="center"/>
    </xf>
    <xf numFmtId="170" fontId="7" fillId="0" borderId="0" xfId="11" applyNumberFormat="1" applyFont="1" applyAlignment="1">
      <alignment horizontal="right" vertical="center"/>
    </xf>
    <xf numFmtId="0" fontId="11" fillId="0" borderId="2" xfId="11" applyFont="1" applyBorder="1" applyAlignment="1">
      <alignment vertical="center"/>
    </xf>
    <xf numFmtId="170" fontId="0" fillId="0" borderId="0" xfId="11" applyNumberFormat="1" applyFont="1"/>
    <xf numFmtId="170" fontId="7" fillId="0" borderId="0" xfId="11" applyNumberFormat="1" applyFont="1"/>
    <xf numFmtId="0" fontId="7" fillId="0" borderId="1" xfId="11" applyFont="1" applyBorder="1" applyAlignment="1">
      <alignment horizontal="left" vertical="center"/>
    </xf>
    <xf numFmtId="0" fontId="7" fillId="0" borderId="1" xfId="11" applyFont="1" applyBorder="1" applyAlignment="1">
      <alignment vertical="center"/>
    </xf>
    <xf numFmtId="170" fontId="7" fillId="0" borderId="1" xfId="11" applyNumberFormat="1" applyFont="1" applyBorder="1" applyAlignment="1">
      <alignment horizontal="right" vertical="center"/>
    </xf>
    <xf numFmtId="170" fontId="11" fillId="0" borderId="2" xfId="11" applyNumberFormat="1" applyFont="1" applyBorder="1" applyAlignment="1">
      <alignment horizontal="right" vertical="center"/>
    </xf>
    <xf numFmtId="43" fontId="7" fillId="0" borderId="0" xfId="11" applyNumberFormat="1" applyFont="1"/>
    <xf numFmtId="0" fontId="11" fillId="0" borderId="0" xfId="11" applyFont="1" applyAlignment="1">
      <alignment horizontal="left" vertical="center"/>
    </xf>
    <xf numFmtId="0" fontId="11" fillId="0" borderId="0" xfId="11" applyFont="1" applyAlignment="1">
      <alignment horizontal="left" vertical="center" indent="1"/>
    </xf>
    <xf numFmtId="170" fontId="11" fillId="0" borderId="3" xfId="11" applyNumberFormat="1" applyFont="1" applyBorder="1" applyAlignment="1">
      <alignment horizontal="right" vertical="center"/>
    </xf>
    <xf numFmtId="0" fontId="7" fillId="0" borderId="0" xfId="11" applyFont="1" applyAlignment="1">
      <alignment horizontal="left" vertical="center" indent="2"/>
    </xf>
    <xf numFmtId="170" fontId="7" fillId="0" borderId="0" xfId="13" applyNumberFormat="1" applyFont="1" applyFill="1" applyAlignment="1">
      <alignment horizontal="right" vertical="center"/>
    </xf>
    <xf numFmtId="170" fontId="7" fillId="0" borderId="0" xfId="13" applyNumberFormat="1" applyFont="1" applyFill="1" applyBorder="1" applyAlignment="1">
      <alignment horizontal="right" vertical="center"/>
    </xf>
    <xf numFmtId="0" fontId="7" fillId="0" borderId="2" xfId="11" applyFont="1" applyBorder="1"/>
    <xf numFmtId="43" fontId="7" fillId="0" borderId="0" xfId="12" applyFont="1" applyFill="1" applyAlignment="1">
      <alignment horizontal="center" vertical="center"/>
    </xf>
    <xf numFmtId="173" fontId="7" fillId="0" borderId="0" xfId="11" applyNumberFormat="1" applyFont="1" applyAlignment="1">
      <alignment horizontal="center" vertical="center"/>
    </xf>
    <xf numFmtId="43" fontId="11" fillId="0" borderId="0" xfId="12" applyFont="1" applyFill="1"/>
    <xf numFmtId="0" fontId="21" fillId="0" borderId="0" xfId="7" applyFont="1" applyAlignment="1">
      <alignment horizontal="center" vertical="center"/>
    </xf>
    <xf numFmtId="0" fontId="21" fillId="0" borderId="2" xfId="7" applyFont="1" applyBorder="1" applyAlignment="1">
      <alignment horizontal="center" vertical="center"/>
    </xf>
    <xf numFmtId="0" fontId="21" fillId="0" borderId="0" xfId="7" applyFont="1" applyAlignment="1">
      <alignment vertical="center"/>
    </xf>
    <xf numFmtId="0" fontId="7" fillId="0" borderId="0" xfId="10" applyFont="1" applyAlignment="1">
      <alignment vertical="center"/>
    </xf>
    <xf numFmtId="0" fontId="6" fillId="0" borderId="1" xfId="8" applyNumberFormat="1" applyFont="1" applyFill="1" applyBorder="1" applyAlignment="1">
      <alignment horizontal="center" wrapText="1"/>
    </xf>
    <xf numFmtId="0" fontId="6" fillId="0" borderId="0" xfId="10" applyFont="1" applyAlignment="1">
      <alignment horizontal="right"/>
    </xf>
    <xf numFmtId="0" fontId="20" fillId="0" borderId="0" xfId="7" applyFont="1" applyAlignment="1">
      <alignment vertical="center"/>
    </xf>
    <xf numFmtId="0" fontId="18" fillId="0" borderId="0" xfId="7" applyFont="1" applyAlignment="1">
      <alignment horizontal="left" vertical="center" indent="1"/>
    </xf>
    <xf numFmtId="0" fontId="18" fillId="0" borderId="0" xfId="7" applyFont="1" applyAlignment="1">
      <alignment horizontal="left" vertical="center" indent="3"/>
    </xf>
    <xf numFmtId="0" fontId="20" fillId="0" borderId="1" xfId="7" applyFont="1" applyBorder="1" applyAlignment="1">
      <alignment vertical="center"/>
    </xf>
    <xf numFmtId="0" fontId="18" fillId="0" borderId="0" xfId="7" applyFont="1" applyAlignment="1">
      <alignment vertical="center"/>
    </xf>
    <xf numFmtId="0" fontId="23" fillId="0" borderId="0" xfId="7" applyFont="1" applyAlignment="1">
      <alignment vertical="center"/>
    </xf>
    <xf numFmtId="0" fontId="22" fillId="0" borderId="0" xfId="1" applyFont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9" applyNumberFormat="1" applyFont="1" applyFill="1" applyAlignment="1">
      <alignment horizontal="center" vertical="center"/>
    </xf>
    <xf numFmtId="0" fontId="7" fillId="0" borderId="0" xfId="7" applyAlignment="1">
      <alignment horizontal="center"/>
    </xf>
    <xf numFmtId="49" fontId="7" fillId="0" borderId="0" xfId="7" applyNumberFormat="1" applyAlignment="1">
      <alignment horizontal="center"/>
    </xf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horizontal="left"/>
    </xf>
    <xf numFmtId="0" fontId="13" fillId="0" borderId="1" xfId="4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>
      <alignment horizontal="right" vertical="center" wrapText="1"/>
    </xf>
    <xf numFmtId="0" fontId="9" fillId="0" borderId="0" xfId="7" applyFont="1" applyAlignment="1">
      <alignment horizontal="center" vertical="center" wrapText="1"/>
    </xf>
    <xf numFmtId="0" fontId="27" fillId="0" borderId="0" xfId="4" applyNumberFormat="1" applyFont="1" applyFill="1" applyBorder="1" applyAlignment="1">
      <alignment horizontal="right" vertical="center" wrapText="1"/>
    </xf>
    <xf numFmtId="174" fontId="13" fillId="0" borderId="0" xfId="14" applyNumberFormat="1" applyFont="1" applyFill="1" applyBorder="1" applyAlignment="1">
      <alignment horizontal="center"/>
    </xf>
    <xf numFmtId="0" fontId="9" fillId="0" borderId="0" xfId="0" applyFont="1"/>
    <xf numFmtId="170" fontId="12" fillId="0" borderId="0" xfId="1" applyNumberFormat="1" applyFont="1"/>
    <xf numFmtId="168" fontId="7" fillId="0" borderId="0" xfId="6" applyNumberFormat="1" applyFill="1" applyAlignment="1">
      <alignment horizontal="center" vertical="center"/>
    </xf>
    <xf numFmtId="172" fontId="12" fillId="0" borderId="0" xfId="0" applyNumberFormat="1" applyFont="1"/>
    <xf numFmtId="172" fontId="0" fillId="0" borderId="0" xfId="0" applyNumberFormat="1"/>
    <xf numFmtId="0" fontId="6" fillId="0" borderId="2" xfId="1" applyFont="1" applyBorder="1" applyAlignment="1">
      <alignment vertical="center"/>
    </xf>
    <xf numFmtId="170" fontId="6" fillId="0" borderId="2" xfId="4" applyNumberFormat="1" applyFont="1" applyFill="1" applyBorder="1" applyAlignment="1">
      <alignment horizontal="right" vertical="center"/>
    </xf>
    <xf numFmtId="170" fontId="9" fillId="0" borderId="0" xfId="4" applyNumberFormat="1" applyFont="1" applyFill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170" fontId="9" fillId="0" borderId="1" xfId="4" applyNumberFormat="1" applyFont="1" applyFill="1" applyBorder="1" applyAlignment="1">
      <alignment horizontal="right" vertical="center"/>
    </xf>
    <xf numFmtId="170" fontId="12" fillId="0" borderId="0" xfId="26" applyNumberFormat="1" applyFont="1" applyFill="1"/>
    <xf numFmtId="170" fontId="13" fillId="0" borderId="13" xfId="2" applyNumberFormat="1" applyFont="1" applyFill="1" applyBorder="1"/>
    <xf numFmtId="43" fontId="12" fillId="0" borderId="0" xfId="14" applyFont="1" applyFill="1" applyBorder="1"/>
    <xf numFmtId="170" fontId="12" fillId="0" borderId="0" xfId="3" applyNumberFormat="1" applyFont="1"/>
    <xf numFmtId="0" fontId="13" fillId="0" borderId="0" xfId="3" applyFont="1" applyAlignment="1">
      <alignment horizontal="right" vertical="center" indent="1"/>
    </xf>
    <xf numFmtId="0" fontId="13" fillId="0" borderId="0" xfId="3" applyFont="1" applyAlignment="1">
      <alignment horizontal="center" vertical="center"/>
    </xf>
    <xf numFmtId="169" fontId="13" fillId="0" borderId="0" xfId="6" applyNumberFormat="1" applyFont="1" applyFill="1" applyBorder="1" applyAlignment="1">
      <alignment horizontal="center"/>
    </xf>
    <xf numFmtId="170" fontId="12" fillId="0" borderId="0" xfId="4" applyNumberFormat="1" applyFont="1" applyFill="1" applyBorder="1" applyAlignment="1">
      <alignment vertical="center"/>
    </xf>
    <xf numFmtId="170" fontId="12" fillId="0" borderId="0" xfId="182" applyNumberFormat="1" applyFont="1" applyFill="1"/>
    <xf numFmtId="165" fontId="12" fillId="0" borderId="0" xfId="182" applyNumberFormat="1" applyFont="1"/>
    <xf numFmtId="172" fontId="7" fillId="0" borderId="0" xfId="7" applyNumberFormat="1"/>
    <xf numFmtId="0" fontId="7" fillId="0" borderId="0" xfId="11" applyFont="1" applyAlignment="1">
      <alignment horizontal="center"/>
    </xf>
    <xf numFmtId="170" fontId="7" fillId="0" borderId="0" xfId="6" applyNumberFormat="1" applyFont="1" applyFill="1"/>
    <xf numFmtId="0" fontId="11" fillId="0" borderId="3" xfId="5" applyNumberFormat="1" applyFont="1" applyFill="1" applyBorder="1" applyAlignment="1">
      <alignment horizontal="center" vertical="center" wrapText="1"/>
    </xf>
    <xf numFmtId="0" fontId="11" fillId="0" borderId="2" xfId="5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0" fontId="11" fillId="0" borderId="0" xfId="5" applyNumberFormat="1" applyFont="1" applyFill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1" fillId="0" borderId="0" xfId="5" applyNumberFormat="1" applyFont="1" applyFill="1" applyAlignment="1">
      <alignment horizontal="left" vertical="center"/>
    </xf>
    <xf numFmtId="0" fontId="11" fillId="0" borderId="2" xfId="5" applyNumberFormat="1" applyFont="1" applyFill="1" applyBorder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0" fontId="13" fillId="0" borderId="2" xfId="1" applyFont="1" applyBorder="1" applyAlignment="1">
      <alignment horizontal="right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3" fillId="0" borderId="0" xfId="1" applyFont="1" applyAlignment="1">
      <alignment horizontal="left"/>
    </xf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22" fillId="0" borderId="0" xfId="1" applyFont="1" applyAlignment="1">
      <alignment horizontal="center" vertical="center"/>
    </xf>
    <xf numFmtId="0" fontId="11" fillId="0" borderId="0" xfId="9" applyNumberFormat="1" applyFont="1" applyFill="1" applyAlignment="1">
      <alignment horizontal="center" vertical="center"/>
    </xf>
    <xf numFmtId="0" fontId="11" fillId="0" borderId="2" xfId="9" applyNumberFormat="1" applyFont="1" applyFill="1" applyBorder="1" applyAlignment="1">
      <alignment horizontal="center" vertical="center"/>
    </xf>
    <xf numFmtId="0" fontId="20" fillId="0" borderId="0" xfId="7" applyFont="1" applyAlignment="1">
      <alignment horizontal="left" vertical="center"/>
    </xf>
    <xf numFmtId="0" fontId="20" fillId="0" borderId="2" xfId="7" applyFont="1" applyBorder="1" applyAlignment="1">
      <alignment horizontal="left" vertical="center"/>
    </xf>
    <xf numFmtId="0" fontId="21" fillId="0" borderId="0" xfId="7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1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11" applyFont="1" applyAlignment="1">
      <alignment horizontal="center" vertical="center"/>
    </xf>
  </cellXfs>
  <cellStyles count="200">
    <cellStyle name="20% - Ênfase1 2" xfId="45"/>
    <cellStyle name="20% - Ênfase2 2" xfId="46"/>
    <cellStyle name="20% - Ênfase3 2" xfId="47"/>
    <cellStyle name="20% - Ênfase4 2" xfId="48"/>
    <cellStyle name="20% - Ênfase5 2" xfId="49"/>
    <cellStyle name="20% - Ênfase6 2" xfId="50"/>
    <cellStyle name="40% - Ênfase1 2" xfId="51"/>
    <cellStyle name="40% - Ênfase2 2" xfId="52"/>
    <cellStyle name="40% - Ênfase3 2" xfId="53"/>
    <cellStyle name="40% - Ênfase4 2" xfId="54"/>
    <cellStyle name="40% - Ênfase5 2" xfId="55"/>
    <cellStyle name="40% - Ênfase6 2" xfId="56"/>
    <cellStyle name="60% - Ênfase1 2" xfId="57"/>
    <cellStyle name="60% - Ênfase2 2" xfId="58"/>
    <cellStyle name="60% - Ênfase3 2" xfId="59"/>
    <cellStyle name="60% - Ênfase4 2" xfId="60"/>
    <cellStyle name="60% - Ênfase5 2" xfId="61"/>
    <cellStyle name="60% - Ênfase6 2" xfId="62"/>
    <cellStyle name="Bom 2" xfId="63"/>
    <cellStyle name="Cálculo 2" xfId="64"/>
    <cellStyle name="Cálculo 2 2" xfId="94"/>
    <cellStyle name="Cálculo 2 2 2" xfId="166"/>
    <cellStyle name="Cálculo 2 3" xfId="99"/>
    <cellStyle name="Célula de Verificação 2" xfId="65"/>
    <cellStyle name="Célula Vinculada 2" xfId="66"/>
    <cellStyle name="Debit" xfId="67"/>
    <cellStyle name="Ênfase1 2" xfId="68"/>
    <cellStyle name="Ênfase2 2" xfId="69"/>
    <cellStyle name="Ênfase3 2" xfId="70"/>
    <cellStyle name="Ênfase4 2" xfId="71"/>
    <cellStyle name="Ênfase5 2" xfId="72"/>
    <cellStyle name="Ênfase6 2" xfId="73"/>
    <cellStyle name="Entrada 2" xfId="74"/>
    <cellStyle name="Entrada 2 2" xfId="95"/>
    <cellStyle name="Entrada 2 2 2" xfId="167"/>
    <cellStyle name="Entrada 2 3" xfId="100"/>
    <cellStyle name="Euro" xfId="75"/>
    <cellStyle name="Incorreto 2" xfId="76"/>
    <cellStyle name="Moeda 2" xfId="91"/>
    <cellStyle name="Moeda 2 2" xfId="164"/>
    <cellStyle name="Moeda 3" xfId="126"/>
    <cellStyle name="Neutra 2" xfId="77"/>
    <cellStyle name="Normal" xfId="0" builtinId="0"/>
    <cellStyle name="Normal 2" xfId="1"/>
    <cellStyle name="Normal 2 2" xfId="7"/>
    <cellStyle name="Normal 2 2 2" xfId="147"/>
    <cellStyle name="Normal 2 2 3" xfId="139"/>
    <cellStyle name="Normal 2 3" xfId="44"/>
    <cellStyle name="Normal 3" xfId="3"/>
    <cellStyle name="Normal 3 10" xfId="42"/>
    <cellStyle name="Normal 3 11" xfId="23"/>
    <cellStyle name="Normal 3 2" xfId="107"/>
    <cellStyle name="Normal 3 2 2" xfId="142"/>
    <cellStyle name="Normal 3 2 3" xfId="174"/>
    <cellStyle name="Normal 3 3" xfId="111"/>
    <cellStyle name="Normal 3 3 2" xfId="177"/>
    <cellStyle name="Normal 3 4" xfId="113"/>
    <cellStyle name="Normal 3 4 2" xfId="179"/>
    <cellStyle name="Normal 3 5" xfId="123"/>
    <cellStyle name="Normal 3 5 2" xfId="148"/>
    <cellStyle name="Normal 3 5 3" xfId="189"/>
    <cellStyle name="Normal 3 6" xfId="10"/>
    <cellStyle name="Normal 3 6 2" xfId="151"/>
    <cellStyle name="Normal 3 6 3" xfId="192"/>
    <cellStyle name="Normal 3 6 4" xfId="128"/>
    <cellStyle name="Normal 3 6 5" xfId="29"/>
    <cellStyle name="Normal 3 7" xfId="134"/>
    <cellStyle name="Normal 3 8" xfId="156"/>
    <cellStyle name="Normal 3 9" xfId="160"/>
    <cellStyle name="Normal 4" xfId="104"/>
    <cellStyle name="Normal 4 2" xfId="109"/>
    <cellStyle name="Normal 4 3" xfId="171"/>
    <cellStyle name="Normal 5" xfId="112"/>
    <cellStyle name="Normal 5 2" xfId="93"/>
    <cellStyle name="Normal 5 3" xfId="178"/>
    <cellStyle name="Normal 6" xfId="78"/>
    <cellStyle name="Normal 7" xfId="129"/>
    <cellStyle name="Normal 8" xfId="117"/>
    <cellStyle name="Normal 8 2" xfId="11"/>
    <cellStyle name="Normal 8 2 2" xfId="16"/>
    <cellStyle name="Normal 8 2 2 2" xfId="18"/>
    <cellStyle name="Normal 8 2 2 2 2" xfId="195"/>
    <cellStyle name="Normal 8 2 2 2 3" xfId="37"/>
    <cellStyle name="Normal 8 2 2 3" xfId="153"/>
    <cellStyle name="Normal 8 2 2 4" xfId="35"/>
    <cellStyle name="Normal 8 2 3" xfId="186"/>
    <cellStyle name="Normal 8 2 4" xfId="121"/>
    <cellStyle name="Normal 8 2 5" xfId="30"/>
    <cellStyle name="Normal 8 3" xfId="183"/>
    <cellStyle name="Normal 9" xfId="198"/>
    <cellStyle name="Nota 2" xfId="79"/>
    <cellStyle name="Nota 2 2" xfId="96"/>
    <cellStyle name="Nota 2 2 2" xfId="168"/>
    <cellStyle name="Nota 2 3" xfId="101"/>
    <cellStyle name="Porcentagem 2" xfId="119"/>
    <cellStyle name="Porcentagem 2 2" xfId="13"/>
    <cellStyle name="Porcentagem 2 2 2" xfId="146"/>
    <cellStyle name="Porcentagem 2 2 3" xfId="138"/>
    <cellStyle name="Porcentagem 2 2 4" xfId="155"/>
    <cellStyle name="Porcentagem 2 2 4 2" xfId="20"/>
    <cellStyle name="Porcentagem 2 2 4 2 2" xfId="197"/>
    <cellStyle name="Porcentagem 2 2 4 2 3" xfId="39"/>
    <cellStyle name="Porcentagem 2 2 5" xfId="188"/>
    <cellStyle name="Porcentagem 2 2 6" xfId="122"/>
    <cellStyle name="Porcentagem 2 2 7" xfId="32"/>
    <cellStyle name="Porcentagem 2 3" xfId="132"/>
    <cellStyle name="Porcentagem 2 4" xfId="185"/>
    <cellStyle name="Porcentagem 3" xfId="135"/>
    <cellStyle name="Porcentagem 3 2" xfId="143"/>
    <cellStyle name="Porcentagem 4" xfId="141"/>
    <cellStyle name="Porcentagem 5" xfId="130"/>
    <cellStyle name="Saída 2" xfId="80"/>
    <cellStyle name="Saída 2 2" xfId="97"/>
    <cellStyle name="Saída 2 2 2" xfId="169"/>
    <cellStyle name="Saída 2 3" xfId="102"/>
    <cellStyle name="Separador de milhares 2" xfId="92"/>
    <cellStyle name="Separador de milhares 2 2" xfId="165"/>
    <cellStyle name="Texto de Aviso 2" xfId="82"/>
    <cellStyle name="Texto Explicativo 2" xfId="83"/>
    <cellStyle name="Título 1 2" xfId="85"/>
    <cellStyle name="Título 2 2" xfId="86"/>
    <cellStyle name="Título 3 2" xfId="87"/>
    <cellStyle name="Título 4 2" xfId="88"/>
    <cellStyle name="Título 5" xfId="84"/>
    <cellStyle name="Total 2" xfId="89"/>
    <cellStyle name="Total 2 2" xfId="98"/>
    <cellStyle name="Total 2 2 2" xfId="170"/>
    <cellStyle name="Total 2 3" xfId="103"/>
    <cellStyle name="Vírgula" xfId="14" builtinId="3"/>
    <cellStyle name="Vírgula 10" xfId="41"/>
    <cellStyle name="Vírgula 11" xfId="33"/>
    <cellStyle name="Vírgula 2" xfId="81"/>
    <cellStyle name="Vírgula 2 2" xfId="6"/>
    <cellStyle name="Vírgula 2 2 2" xfId="145"/>
    <cellStyle name="Vírgula 2 2 3" xfId="137"/>
    <cellStyle name="Vírgula 2 2 4" xfId="182"/>
    <cellStyle name="Vírgula 2 2 5" xfId="116"/>
    <cellStyle name="Vírgula 2 2 6" xfId="26"/>
    <cellStyle name="Vírgula 2 3" xfId="133"/>
    <cellStyle name="Vírgula 2 4" xfId="162"/>
    <cellStyle name="Vírgula 3" xfId="2"/>
    <cellStyle name="Vírgula 3 10" xfId="90"/>
    <cellStyle name="Vírgula 3 11" xfId="22"/>
    <cellStyle name="Vírgula 3 2" xfId="4"/>
    <cellStyle name="Vírgula 3 2 2" xfId="144"/>
    <cellStyle name="Vírgula 3 2 3" xfId="173"/>
    <cellStyle name="Vírgula 3 2 4" xfId="106"/>
    <cellStyle name="Vírgula 3 2 5" xfId="24"/>
    <cellStyle name="Vírgula 3 3" xfId="110"/>
    <cellStyle name="Vírgula 3 3 2" xfId="176"/>
    <cellStyle name="Vírgula 3 4" xfId="115"/>
    <cellStyle name="Vírgula 3 4 2" xfId="181"/>
    <cellStyle name="Vírgula 3 5" xfId="125"/>
    <cellStyle name="Vírgula 3 5 2" xfId="150"/>
    <cellStyle name="Vírgula 3 5 3" xfId="191"/>
    <cellStyle name="Vírgula 3 6" xfId="8"/>
    <cellStyle name="Vírgula 3 6 2" xfId="152"/>
    <cellStyle name="Vírgula 3 6 2 2" xfId="17"/>
    <cellStyle name="Vírgula 3 6 2 2 2" xfId="36"/>
    <cellStyle name="Vírgula 3 6 3" xfId="194"/>
    <cellStyle name="Vírgula 3 6 4" xfId="127"/>
    <cellStyle name="Vírgula 3 6 5" xfId="27"/>
    <cellStyle name="Vírgula 3 7" xfId="136"/>
    <cellStyle name="Vírgula 3 8" xfId="21"/>
    <cellStyle name="Vírgula 3 8 2" xfId="158"/>
    <cellStyle name="Vírgula 3 8 3" xfId="40"/>
    <cellStyle name="Vírgula 3 9" xfId="163"/>
    <cellStyle name="Vírgula 4" xfId="5"/>
    <cellStyle name="Vírgula 4 2" xfId="114"/>
    <cellStyle name="Vírgula 4 2 2" xfId="180"/>
    <cellStyle name="Vírgula 4 3" xfId="124"/>
    <cellStyle name="Vírgula 4 3 2" xfId="149"/>
    <cellStyle name="Vírgula 4 3 3" xfId="190"/>
    <cellStyle name="Vírgula 4 4" xfId="9"/>
    <cellStyle name="Vírgula 4 4 2" xfId="193"/>
    <cellStyle name="Vírgula 4 4 3" xfId="140"/>
    <cellStyle name="Vírgula 4 4 4" xfId="28"/>
    <cellStyle name="Vírgula 4 5" xfId="157"/>
    <cellStyle name="Vírgula 4 6" xfId="161"/>
    <cellStyle name="Vírgula 4 7" xfId="43"/>
    <cellStyle name="Vírgula 4 8" xfId="25"/>
    <cellStyle name="Vírgula 5" xfId="105"/>
    <cellStyle name="Vírgula 5 2" xfId="108"/>
    <cellStyle name="Vírgula 5 2 2" xfId="175"/>
    <cellStyle name="Vírgula 5 3" xfId="172"/>
    <cellStyle name="Vírgula 6" xfId="131"/>
    <cellStyle name="Vírgula 7" xfId="118"/>
    <cellStyle name="Vírgula 7 2" xfId="12"/>
    <cellStyle name="Vírgula 7 2 2" xfId="154"/>
    <cellStyle name="Vírgula 7 2 2 2" xfId="19"/>
    <cellStyle name="Vírgula 7 2 2 2 2" xfId="196"/>
    <cellStyle name="Vírgula 7 2 2 2 3" xfId="38"/>
    <cellStyle name="Vírgula 7 2 3" xfId="187"/>
    <cellStyle name="Vírgula 7 2 4" xfId="120"/>
    <cellStyle name="Vírgula 7 2 5" xfId="31"/>
    <cellStyle name="Vírgula 7 3" xfId="184"/>
    <cellStyle name="Vírgula 8" xfId="15"/>
    <cellStyle name="Vírgula 8 2" xfId="159"/>
    <cellStyle name="Vírgula 8 3" xfId="34"/>
    <cellStyle name="Vírgula 9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50"/>
  <sheetViews>
    <sheetView showGridLines="0" zoomScale="90" zoomScaleNormal="90" workbookViewId="0">
      <selection activeCell="B38" sqref="B38"/>
    </sheetView>
  </sheetViews>
  <sheetFormatPr defaultColWidth="9.33203125" defaultRowHeight="15" x14ac:dyDescent="0.3"/>
  <cols>
    <col min="1" max="1" width="4.83203125" style="11" customWidth="1"/>
    <col min="2" max="2" width="51.83203125" style="11" customWidth="1"/>
    <col min="3" max="3" width="2" style="11" customWidth="1"/>
    <col min="4" max="4" width="5.83203125" style="11" bestFit="1" customWidth="1"/>
    <col min="5" max="5" width="1.5" style="11" customWidth="1"/>
    <col min="6" max="6" width="2" style="11" customWidth="1"/>
    <col min="7" max="7" width="19.83203125" style="11" customWidth="1"/>
    <col min="8" max="8" width="2" style="11" customWidth="1"/>
    <col min="9" max="9" width="19.83203125" style="11" customWidth="1"/>
    <col min="10" max="10" width="5.1640625" style="11" customWidth="1"/>
    <col min="11" max="11" width="10" style="11" bestFit="1" customWidth="1"/>
    <col min="12" max="12" width="12.83203125" style="11" hidden="1" customWidth="1"/>
    <col min="13" max="13" width="11.6640625" style="11" hidden="1" customWidth="1"/>
    <col min="14" max="14" width="53" style="11" customWidth="1"/>
    <col min="15" max="15" width="2" style="11" customWidth="1"/>
    <col min="16" max="16" width="8.5" style="11" bestFit="1" customWidth="1"/>
    <col min="17" max="18" width="2" style="11" customWidth="1"/>
    <col min="19" max="19" width="19.83203125" style="11" customWidth="1"/>
    <col min="20" max="20" width="2" style="11" customWidth="1"/>
    <col min="21" max="21" width="19.83203125" style="11" customWidth="1"/>
    <col min="22" max="22" width="10.6640625" style="11" bestFit="1" customWidth="1"/>
    <col min="23" max="16384" width="9.33203125" style="11"/>
  </cols>
  <sheetData>
    <row r="1" spans="1:22" ht="16.5" customHeight="1" x14ac:dyDescent="0.3">
      <c r="A1" s="266" t="s">
        <v>119</v>
      </c>
      <c r="B1" s="266"/>
      <c r="C1" s="266"/>
      <c r="D1" s="266"/>
      <c r="E1" s="266"/>
      <c r="F1" s="266"/>
      <c r="G1" s="266"/>
      <c r="H1" s="266"/>
      <c r="I1" s="266"/>
      <c r="J1" s="266"/>
      <c r="N1" s="12"/>
      <c r="O1" s="12"/>
      <c r="P1" s="12"/>
      <c r="Q1" s="12"/>
      <c r="R1" s="12"/>
      <c r="S1" s="12"/>
      <c r="T1" s="12"/>
      <c r="U1" s="12"/>
    </row>
    <row r="2" spans="1:22" ht="16.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  <c r="J2" s="266"/>
      <c r="N2" s="12"/>
      <c r="O2" s="12"/>
      <c r="P2" s="12"/>
      <c r="Q2" s="12"/>
      <c r="R2" s="12"/>
      <c r="S2" s="12"/>
      <c r="T2" s="12"/>
      <c r="U2" s="12"/>
    </row>
    <row r="3" spans="1:22" ht="9.75" customHeight="1" x14ac:dyDescent="0.3">
      <c r="B3" s="148"/>
      <c r="C3" s="13"/>
      <c r="D3" s="148"/>
      <c r="E3" s="13"/>
      <c r="F3" s="13"/>
      <c r="G3" s="148"/>
      <c r="H3" s="148"/>
      <c r="I3" s="148"/>
      <c r="N3" s="14"/>
      <c r="O3" s="15"/>
      <c r="P3" s="14"/>
      <c r="Q3" s="15"/>
      <c r="R3" s="15"/>
      <c r="S3" s="14"/>
      <c r="T3" s="14"/>
      <c r="U3" s="14"/>
    </row>
    <row r="4" spans="1:22" ht="16.5" customHeight="1" x14ac:dyDescent="0.3">
      <c r="B4" s="260" t="s">
        <v>17</v>
      </c>
      <c r="C4" s="13"/>
      <c r="D4" s="267" t="s">
        <v>16</v>
      </c>
      <c r="E4" s="13"/>
      <c r="F4" s="13"/>
      <c r="G4" s="264" t="s">
        <v>177</v>
      </c>
      <c r="H4" s="13"/>
      <c r="I4" s="258" t="s">
        <v>152</v>
      </c>
      <c r="N4" s="260" t="s">
        <v>146</v>
      </c>
      <c r="O4" s="146"/>
      <c r="P4" s="262" t="s">
        <v>16</v>
      </c>
      <c r="Q4" s="146"/>
      <c r="R4" s="13"/>
      <c r="S4" s="264" t="s">
        <v>177</v>
      </c>
      <c r="T4" s="13"/>
      <c r="U4" s="258" t="s">
        <v>152</v>
      </c>
    </row>
    <row r="5" spans="1:22" x14ac:dyDescent="0.3">
      <c r="B5" s="261"/>
      <c r="C5" s="16"/>
      <c r="D5" s="268"/>
      <c r="E5" s="16"/>
      <c r="F5" s="16"/>
      <c r="G5" s="265"/>
      <c r="H5" s="17"/>
      <c r="I5" s="259"/>
      <c r="N5" s="261"/>
      <c r="O5" s="16"/>
      <c r="P5" s="263"/>
      <c r="Q5" s="147"/>
      <c r="R5" s="16"/>
      <c r="S5" s="265"/>
      <c r="T5" s="17"/>
      <c r="U5" s="259"/>
    </row>
    <row r="6" spans="1:22" x14ac:dyDescent="0.3">
      <c r="B6" s="18" t="s">
        <v>15</v>
      </c>
      <c r="C6" s="19"/>
      <c r="D6" s="20"/>
      <c r="E6" s="19"/>
      <c r="F6" s="45"/>
      <c r="G6" s="73"/>
      <c r="H6" s="72"/>
      <c r="I6" s="75"/>
      <c r="N6" s="18" t="s">
        <v>15</v>
      </c>
      <c r="O6" s="19"/>
      <c r="P6" s="20"/>
      <c r="Q6" s="20"/>
      <c r="R6" s="74"/>
      <c r="S6" s="73"/>
      <c r="T6" s="72"/>
      <c r="U6" s="75"/>
    </row>
    <row r="7" spans="1:22" x14ac:dyDescent="0.3">
      <c r="B7" s="22" t="s">
        <v>14</v>
      </c>
      <c r="C7" s="19"/>
      <c r="D7" s="20">
        <v>4</v>
      </c>
      <c r="E7" s="19"/>
      <c r="F7" s="19"/>
      <c r="G7" s="23">
        <v>50422772.170000002</v>
      </c>
      <c r="H7" s="23"/>
      <c r="I7" s="23">
        <v>55722205.890000001</v>
      </c>
      <c r="N7" s="22" t="s">
        <v>29</v>
      </c>
      <c r="O7" s="19"/>
      <c r="P7" s="20">
        <v>13</v>
      </c>
      <c r="Q7" s="20"/>
      <c r="S7" s="23">
        <v>2167470.6</v>
      </c>
      <c r="T7" s="25"/>
      <c r="U7" s="23">
        <v>2544185.0499999998</v>
      </c>
    </row>
    <row r="8" spans="1:22" x14ac:dyDescent="0.3">
      <c r="B8" s="22" t="s">
        <v>7</v>
      </c>
      <c r="C8" s="19"/>
      <c r="D8" s="20">
        <v>5</v>
      </c>
      <c r="E8" s="19"/>
      <c r="F8" s="19"/>
      <c r="G8" s="23">
        <v>1299028.55</v>
      </c>
      <c r="H8" s="23"/>
      <c r="I8" s="23">
        <v>1493099.28</v>
      </c>
      <c r="N8" s="22" t="s">
        <v>129</v>
      </c>
      <c r="O8" s="19"/>
      <c r="P8" s="20">
        <v>11</v>
      </c>
      <c r="Q8" s="20"/>
      <c r="S8" s="23">
        <v>3727658.6</v>
      </c>
      <c r="T8" s="25"/>
      <c r="U8" s="23">
        <v>4790786.3600000003</v>
      </c>
    </row>
    <row r="9" spans="1:22" x14ac:dyDescent="0.3">
      <c r="B9" s="22" t="s">
        <v>12</v>
      </c>
      <c r="C9" s="19"/>
      <c r="D9" s="20">
        <v>7</v>
      </c>
      <c r="E9" s="19"/>
      <c r="F9" s="19"/>
      <c r="G9" s="23">
        <v>3395544.57</v>
      </c>
      <c r="H9" s="23"/>
      <c r="I9" s="23">
        <v>3764282.85</v>
      </c>
      <c r="N9" s="22" t="s">
        <v>130</v>
      </c>
      <c r="O9" s="19"/>
      <c r="P9" s="20">
        <v>12</v>
      </c>
      <c r="Q9" s="20"/>
      <c r="S9" s="23">
        <v>141712798.11000001</v>
      </c>
      <c r="T9" s="25"/>
      <c r="U9" s="23">
        <v>133294792.97</v>
      </c>
    </row>
    <row r="10" spans="1:22" x14ac:dyDescent="0.3">
      <c r="B10" s="22" t="s">
        <v>127</v>
      </c>
      <c r="C10" s="19"/>
      <c r="D10" s="20">
        <v>8</v>
      </c>
      <c r="E10" s="19"/>
      <c r="F10" s="19"/>
      <c r="G10" s="23">
        <v>4435910.42</v>
      </c>
      <c r="H10" s="23"/>
      <c r="I10" s="23">
        <v>4805581.2699999996</v>
      </c>
      <c r="N10" s="22" t="s">
        <v>131</v>
      </c>
      <c r="O10" s="19"/>
      <c r="P10" s="20"/>
      <c r="Q10" s="20"/>
      <c r="S10" s="23">
        <v>1359.39</v>
      </c>
      <c r="T10" s="25"/>
      <c r="U10" s="23">
        <v>1359.39</v>
      </c>
      <c r="V10" s="34"/>
    </row>
    <row r="11" spans="1:22" x14ac:dyDescent="0.3">
      <c r="B11" s="22" t="s">
        <v>11</v>
      </c>
      <c r="C11" s="19"/>
      <c r="D11" s="20"/>
      <c r="E11" s="19"/>
      <c r="F11" s="19"/>
      <c r="G11" s="23">
        <v>176411.12</v>
      </c>
      <c r="H11" s="23"/>
      <c r="I11" s="23">
        <v>3322.27</v>
      </c>
      <c r="N11" s="22" t="s">
        <v>26</v>
      </c>
      <c r="O11" s="19"/>
      <c r="P11" s="20">
        <v>13</v>
      </c>
      <c r="Q11" s="20"/>
      <c r="S11" s="23">
        <v>669656.93999999994</v>
      </c>
      <c r="T11" s="25"/>
      <c r="U11" s="23">
        <v>619242.74</v>
      </c>
    </row>
    <row r="12" spans="1:22" x14ac:dyDescent="0.3">
      <c r="B12" s="22" t="s">
        <v>13</v>
      </c>
      <c r="C12" s="19"/>
      <c r="D12" s="20">
        <v>6</v>
      </c>
      <c r="E12" s="19"/>
      <c r="F12" s="19"/>
      <c r="G12" s="23">
        <v>2691347.42</v>
      </c>
      <c r="H12" s="23"/>
      <c r="I12" s="23">
        <v>2494002.7699999996</v>
      </c>
      <c r="N12" s="22" t="s">
        <v>132</v>
      </c>
      <c r="O12" s="19"/>
      <c r="P12" s="20">
        <v>14</v>
      </c>
      <c r="Q12" s="20"/>
      <c r="S12" s="23">
        <v>3271110.8500000006</v>
      </c>
      <c r="T12" s="25"/>
      <c r="U12" s="23">
        <v>2849132.1400000006</v>
      </c>
    </row>
    <row r="13" spans="1:22" x14ac:dyDescent="0.3">
      <c r="B13" s="26"/>
      <c r="C13" s="19"/>
      <c r="D13" s="20"/>
      <c r="E13" s="19"/>
      <c r="F13" s="19"/>
      <c r="G13" s="23"/>
      <c r="H13" s="23"/>
      <c r="I13" s="23"/>
      <c r="N13" s="22" t="s">
        <v>153</v>
      </c>
      <c r="P13" s="31">
        <v>15</v>
      </c>
      <c r="S13" s="23">
        <v>1509541.71</v>
      </c>
      <c r="U13" s="23">
        <v>976944.49</v>
      </c>
    </row>
    <row r="14" spans="1:22" x14ac:dyDescent="0.3">
      <c r="B14" s="26"/>
      <c r="C14" s="19"/>
      <c r="D14" s="20"/>
      <c r="E14" s="19"/>
      <c r="F14" s="19"/>
      <c r="G14" s="23"/>
      <c r="H14" s="23"/>
      <c r="I14" s="23"/>
    </row>
    <row r="15" spans="1:22" x14ac:dyDescent="0.3">
      <c r="B15" s="27" t="s">
        <v>10</v>
      </c>
      <c r="C15" s="19"/>
      <c r="D15" s="20"/>
      <c r="E15" s="19"/>
      <c r="F15" s="18"/>
      <c r="G15" s="28">
        <v>62421014.25</v>
      </c>
      <c r="H15" s="23"/>
      <c r="I15" s="28">
        <v>68282494.330000013</v>
      </c>
      <c r="L15" s="11" t="s">
        <v>121</v>
      </c>
      <c r="M15" s="11">
        <v>1117151</v>
      </c>
      <c r="N15" s="27" t="s">
        <v>27</v>
      </c>
      <c r="O15" s="19"/>
      <c r="P15" s="20"/>
      <c r="Q15" s="20"/>
      <c r="R15" s="21"/>
      <c r="S15" s="28">
        <v>153059596.19999999</v>
      </c>
      <c r="T15" s="25"/>
      <c r="U15" s="28">
        <v>145076443.13999999</v>
      </c>
    </row>
    <row r="16" spans="1:22" x14ac:dyDescent="0.3">
      <c r="L16" s="11" t="s">
        <v>120</v>
      </c>
      <c r="M16" s="11">
        <v>4702515.74</v>
      </c>
      <c r="N16" s="24"/>
      <c r="O16" s="19"/>
      <c r="P16" s="29"/>
      <c r="Q16" s="29"/>
      <c r="S16" s="23"/>
      <c r="T16" s="25"/>
      <c r="U16" s="23"/>
    </row>
    <row r="17" spans="2:22" x14ac:dyDescent="0.3">
      <c r="B17" s="18" t="s">
        <v>9</v>
      </c>
      <c r="D17" s="31"/>
      <c r="G17" s="23"/>
      <c r="H17" s="30"/>
      <c r="I17" s="30"/>
      <c r="M17" s="11">
        <v>5819666.7400000002</v>
      </c>
      <c r="N17" s="18" t="s">
        <v>9</v>
      </c>
      <c r="O17" s="19"/>
      <c r="P17" s="20"/>
      <c r="Q17" s="20"/>
      <c r="S17" s="23"/>
      <c r="T17" s="25"/>
      <c r="U17" s="23"/>
    </row>
    <row r="18" spans="2:22" x14ac:dyDescent="0.3">
      <c r="B18" s="22" t="s">
        <v>8</v>
      </c>
      <c r="D18" s="31">
        <v>9</v>
      </c>
      <c r="G18" s="71">
        <v>3122374.6</v>
      </c>
      <c r="H18" s="71"/>
      <c r="I18" s="71">
        <v>2895124.7300000004</v>
      </c>
      <c r="N18" s="22" t="s">
        <v>130</v>
      </c>
      <c r="O18" s="19"/>
      <c r="P18" s="20">
        <v>12</v>
      </c>
      <c r="Q18" s="20"/>
      <c r="S18" s="23">
        <v>60679257.350000001</v>
      </c>
      <c r="T18" s="25"/>
      <c r="U18" s="23">
        <v>102656883.7</v>
      </c>
    </row>
    <row r="19" spans="2:22" x14ac:dyDescent="0.3">
      <c r="B19" s="33" t="s">
        <v>128</v>
      </c>
      <c r="D19" s="20"/>
      <c r="G19" s="71">
        <v>3062374.6</v>
      </c>
      <c r="H19" s="71"/>
      <c r="I19" s="71">
        <v>2827275.0300000003</v>
      </c>
      <c r="N19" s="22" t="s">
        <v>25</v>
      </c>
      <c r="O19" s="19"/>
      <c r="P19" s="20">
        <v>16</v>
      </c>
      <c r="Q19" s="20"/>
      <c r="S19" s="23">
        <v>48758761.310000002</v>
      </c>
      <c r="T19" s="25"/>
      <c r="U19" s="23">
        <v>55493749.439999998</v>
      </c>
      <c r="V19" s="34"/>
    </row>
    <row r="20" spans="2:22" x14ac:dyDescent="0.3">
      <c r="B20" s="33" t="s">
        <v>6</v>
      </c>
      <c r="D20" s="31"/>
      <c r="G20" s="71">
        <v>60000</v>
      </c>
      <c r="H20" s="71"/>
      <c r="I20" s="71">
        <v>67849.7</v>
      </c>
      <c r="N20" s="22" t="s">
        <v>21</v>
      </c>
      <c r="O20" s="19"/>
      <c r="P20" s="20" t="s">
        <v>143</v>
      </c>
      <c r="Q20" s="20"/>
      <c r="S20" s="23">
        <v>311368416.80000001</v>
      </c>
      <c r="T20" s="25"/>
      <c r="U20" s="23">
        <v>302046963.69999999</v>
      </c>
    </row>
    <row r="21" spans="2:22" x14ac:dyDescent="0.3">
      <c r="B21" s="22" t="s">
        <v>5</v>
      </c>
      <c r="D21" s="31"/>
      <c r="G21" s="71">
        <v>29832.22</v>
      </c>
      <c r="H21" s="71"/>
      <c r="I21" s="71">
        <v>29832.22</v>
      </c>
      <c r="N21" s="22" t="s">
        <v>153</v>
      </c>
      <c r="O21" s="19"/>
      <c r="P21" s="20">
        <v>15</v>
      </c>
      <c r="Q21" s="20"/>
      <c r="S21" s="23">
        <v>22506994.379999999</v>
      </c>
      <c r="T21" s="25"/>
      <c r="U21" s="23">
        <v>23283828.18</v>
      </c>
    </row>
    <row r="22" spans="2:22" x14ac:dyDescent="0.3">
      <c r="B22" s="22" t="s">
        <v>4</v>
      </c>
      <c r="D22" s="31">
        <v>10</v>
      </c>
      <c r="G22" s="71">
        <v>175745561.40000001</v>
      </c>
      <c r="H22" s="71"/>
      <c r="I22" s="71">
        <v>174130056.27000001</v>
      </c>
    </row>
    <row r="23" spans="2:22" x14ac:dyDescent="0.3">
      <c r="B23" s="22" t="s">
        <v>3</v>
      </c>
      <c r="D23" s="31"/>
      <c r="G23" s="71">
        <v>111762.13</v>
      </c>
      <c r="H23" s="71"/>
      <c r="I23" s="71">
        <v>118810.54</v>
      </c>
      <c r="N23" s="27" t="s">
        <v>24</v>
      </c>
      <c r="O23" s="19"/>
      <c r="P23" s="20"/>
      <c r="Q23" s="20"/>
      <c r="S23" s="28">
        <v>443313429.84000003</v>
      </c>
      <c r="T23" s="25"/>
      <c r="U23" s="28">
        <v>483481425.01999998</v>
      </c>
    </row>
    <row r="24" spans="2:22" x14ac:dyDescent="0.3">
      <c r="B24" s="22"/>
      <c r="D24" s="31"/>
      <c r="G24" s="71"/>
      <c r="H24" s="71"/>
      <c r="I24" s="71"/>
      <c r="N24" s="24"/>
      <c r="O24" s="19"/>
      <c r="P24" s="20"/>
      <c r="Q24" s="20"/>
      <c r="R24" s="21"/>
      <c r="S24" s="23"/>
      <c r="T24" s="25"/>
      <c r="U24" s="23"/>
    </row>
    <row r="25" spans="2:22" x14ac:dyDescent="0.3">
      <c r="N25" s="27" t="s">
        <v>23</v>
      </c>
      <c r="O25" s="19"/>
      <c r="P25" s="20"/>
      <c r="Q25" s="20"/>
      <c r="S25" s="28">
        <v>596373026.03999996</v>
      </c>
      <c r="T25" s="25"/>
      <c r="U25" s="28">
        <v>628557868.15999997</v>
      </c>
    </row>
    <row r="27" spans="2:22" x14ac:dyDescent="0.3">
      <c r="N27" s="18" t="s">
        <v>110</v>
      </c>
      <c r="P27" s="20"/>
      <c r="Q27" s="20"/>
      <c r="S27" s="23"/>
      <c r="T27" s="25"/>
      <c r="U27" s="23"/>
    </row>
    <row r="28" spans="2:22" x14ac:dyDescent="0.3">
      <c r="D28" s="31"/>
      <c r="G28" s="32"/>
      <c r="H28" s="23"/>
      <c r="I28" s="32"/>
      <c r="N28" s="22" t="s">
        <v>22</v>
      </c>
      <c r="P28" s="20">
        <v>18</v>
      </c>
      <c r="Q28" s="20"/>
      <c r="S28" s="23">
        <v>432842995.31999999</v>
      </c>
      <c r="T28" s="25"/>
      <c r="U28" s="23">
        <v>432842995.31999999</v>
      </c>
    </row>
    <row r="29" spans="2:22" x14ac:dyDescent="0.3">
      <c r="N29" s="22" t="s">
        <v>126</v>
      </c>
      <c r="P29" s="31">
        <v>20</v>
      </c>
      <c r="S29" s="64">
        <v>29153688</v>
      </c>
      <c r="U29" s="64">
        <v>27942067</v>
      </c>
    </row>
    <row r="30" spans="2:22" x14ac:dyDescent="0.3">
      <c r="N30" s="22" t="s">
        <v>140</v>
      </c>
      <c r="P30" s="31" t="s">
        <v>142</v>
      </c>
      <c r="S30" s="64">
        <v>69635354</v>
      </c>
      <c r="U30" s="64">
        <v>69635354</v>
      </c>
    </row>
    <row r="31" spans="2:22" x14ac:dyDescent="0.3">
      <c r="J31" s="34"/>
      <c r="M31" s="34"/>
      <c r="N31" s="22" t="s">
        <v>20</v>
      </c>
      <c r="P31" s="20" t="s">
        <v>167</v>
      </c>
      <c r="Q31" s="20"/>
      <c r="S31" s="65">
        <v>-886574518.75999999</v>
      </c>
      <c r="T31" s="36"/>
      <c r="U31" s="35">
        <v>-913521966.38</v>
      </c>
      <c r="V31" s="57"/>
    </row>
    <row r="32" spans="2:22" x14ac:dyDescent="0.3">
      <c r="B32" s="27" t="s">
        <v>2</v>
      </c>
      <c r="C32" s="19"/>
      <c r="D32" s="20"/>
      <c r="E32" s="19"/>
      <c r="G32" s="28">
        <v>179009530.34999999</v>
      </c>
      <c r="H32" s="23"/>
      <c r="I32" s="28">
        <v>177173823.75999999</v>
      </c>
      <c r="M32" s="34"/>
      <c r="N32" s="27" t="s">
        <v>19</v>
      </c>
      <c r="O32" s="19"/>
      <c r="P32" s="20"/>
      <c r="Q32" s="20"/>
      <c r="S32" s="66">
        <v>-354942481.44</v>
      </c>
      <c r="T32" s="25"/>
      <c r="U32" s="37">
        <v>-383101550.06</v>
      </c>
      <c r="V32" s="57"/>
    </row>
    <row r="33" spans="2:21" x14ac:dyDescent="0.3">
      <c r="D33" s="31"/>
      <c r="G33" s="23"/>
      <c r="H33" s="23"/>
      <c r="I33" s="23"/>
      <c r="N33" s="24"/>
      <c r="P33" s="31"/>
      <c r="Q33" s="31"/>
      <c r="S33" s="64"/>
      <c r="T33" s="39"/>
      <c r="U33" s="38"/>
    </row>
    <row r="34" spans="2:21" ht="15.75" x14ac:dyDescent="0.35">
      <c r="B34" s="40" t="s">
        <v>1</v>
      </c>
      <c r="D34" s="41"/>
      <c r="G34" s="28">
        <v>241430544.59999999</v>
      </c>
      <c r="H34" s="23"/>
      <c r="I34" s="28">
        <v>245456318.09</v>
      </c>
      <c r="N34" s="40" t="s">
        <v>18</v>
      </c>
      <c r="P34" s="41"/>
      <c r="Q34" s="41"/>
      <c r="S34" s="67">
        <v>241430544.59999996</v>
      </c>
      <c r="T34" s="42"/>
      <c r="U34" s="28">
        <v>245456318.09999999</v>
      </c>
    </row>
    <row r="35" spans="2:21" ht="15.75" x14ac:dyDescent="0.35">
      <c r="B35" s="43" t="s">
        <v>0</v>
      </c>
      <c r="C35" s="19"/>
      <c r="D35" s="44"/>
      <c r="E35" s="19"/>
      <c r="N35" s="43" t="s">
        <v>0</v>
      </c>
      <c r="P35" s="41"/>
      <c r="Q35" s="41"/>
      <c r="S35" s="32"/>
      <c r="T35" s="42"/>
      <c r="U35" s="32"/>
    </row>
    <row r="36" spans="2:21" x14ac:dyDescent="0.3">
      <c r="O36" s="19"/>
      <c r="P36" s="44"/>
      <c r="Q36" s="44"/>
      <c r="R36" s="70"/>
      <c r="S36" s="69"/>
      <c r="T36" s="70"/>
      <c r="U36" s="69"/>
    </row>
    <row r="38" spans="2:21" x14ac:dyDescent="0.3">
      <c r="G38" s="34"/>
      <c r="S38" s="57"/>
    </row>
    <row r="39" spans="2:21" x14ac:dyDescent="0.3">
      <c r="S39" s="57"/>
    </row>
    <row r="40" spans="2:21" s="46" customFormat="1" ht="15.75" x14ac:dyDescent="0.35">
      <c r="N40" s="11"/>
      <c r="O40" s="11"/>
      <c r="P40" s="11"/>
      <c r="Q40" s="11"/>
      <c r="R40" s="11"/>
      <c r="S40" s="11"/>
      <c r="T40" s="11"/>
      <c r="U40" s="11"/>
    </row>
    <row r="41" spans="2:21" s="46" customFormat="1" ht="15" customHeight="1" x14ac:dyDescent="0.35">
      <c r="B41" s="47"/>
      <c r="C41" s="48"/>
      <c r="D41" s="49"/>
      <c r="E41" s="49"/>
      <c r="F41" s="48"/>
      <c r="G41" s="47"/>
      <c r="H41" s="48"/>
      <c r="I41" s="47"/>
    </row>
    <row r="42" spans="2:21" s="46" customFormat="1" ht="15" customHeight="1" x14ac:dyDescent="0.35">
      <c r="B42" s="47"/>
      <c r="C42" s="48"/>
      <c r="D42" s="49"/>
      <c r="E42" s="49"/>
      <c r="F42" s="48"/>
      <c r="G42" s="47"/>
      <c r="H42" s="48"/>
      <c r="I42" s="47"/>
      <c r="N42" s="47"/>
      <c r="O42" s="48"/>
      <c r="P42" s="49"/>
      <c r="Q42" s="49"/>
      <c r="R42" s="48"/>
      <c r="S42" s="47"/>
      <c r="T42" s="48"/>
      <c r="U42" s="47"/>
    </row>
    <row r="43" spans="2:21" s="46" customFormat="1" ht="15" customHeight="1" x14ac:dyDescent="0.35">
      <c r="B43" s="47"/>
      <c r="C43" s="48"/>
      <c r="D43" s="49"/>
      <c r="E43" s="49"/>
      <c r="F43" s="48"/>
      <c r="G43" s="47"/>
      <c r="H43" s="48"/>
      <c r="I43" s="47"/>
      <c r="N43" s="47"/>
      <c r="O43" s="48"/>
      <c r="P43" s="49"/>
      <c r="Q43" s="49"/>
      <c r="R43" s="48"/>
      <c r="S43" s="47"/>
      <c r="T43" s="48"/>
      <c r="U43" s="47"/>
    </row>
    <row r="44" spans="2:21" s="46" customFormat="1" ht="15" customHeight="1" x14ac:dyDescent="0.35">
      <c r="B44" s="48"/>
      <c r="C44" s="48"/>
      <c r="D44" s="49"/>
      <c r="E44" s="49"/>
      <c r="F44" s="48"/>
      <c r="G44" s="50"/>
      <c r="H44" s="48"/>
      <c r="I44" s="50"/>
      <c r="N44" s="47"/>
      <c r="O44" s="48"/>
      <c r="P44" s="49"/>
      <c r="Q44" s="49"/>
      <c r="R44" s="48"/>
      <c r="S44" s="47"/>
      <c r="T44" s="48"/>
      <c r="U44" s="47"/>
    </row>
    <row r="45" spans="2:21" s="46" customFormat="1" ht="15" customHeight="1" x14ac:dyDescent="0.35">
      <c r="B45" s="51"/>
      <c r="C45" s="51"/>
      <c r="D45" s="49"/>
      <c r="E45" s="49"/>
      <c r="F45" s="49"/>
      <c r="G45" s="51"/>
      <c r="H45" s="49"/>
      <c r="I45" s="51"/>
      <c r="N45" s="48"/>
      <c r="O45" s="48"/>
      <c r="P45" s="49"/>
      <c r="Q45" s="49"/>
      <c r="R45" s="48"/>
      <c r="S45" s="48"/>
      <c r="T45" s="48"/>
      <c r="U45" s="48"/>
    </row>
    <row r="46" spans="2:21" s="46" customFormat="1" ht="15" customHeight="1" x14ac:dyDescent="0.35">
      <c r="B46" s="49"/>
      <c r="C46" s="49"/>
      <c r="D46" s="49"/>
      <c r="E46" s="49"/>
      <c r="F46" s="49"/>
      <c r="G46" s="49"/>
      <c r="H46" s="49"/>
      <c r="I46" s="49"/>
      <c r="N46" s="51"/>
      <c r="O46" s="51"/>
      <c r="P46" s="49"/>
      <c r="Q46" s="49"/>
      <c r="R46" s="49"/>
      <c r="S46" s="51"/>
      <c r="T46" s="49"/>
      <c r="U46" s="51"/>
    </row>
    <row r="47" spans="2:21" ht="15" customHeight="1" x14ac:dyDescent="0.3">
      <c r="B47" s="49"/>
      <c r="C47" s="48"/>
      <c r="D47" s="49"/>
      <c r="E47" s="49"/>
      <c r="F47" s="49"/>
      <c r="G47" s="51"/>
      <c r="H47" s="49"/>
      <c r="I47" s="51"/>
      <c r="N47" s="49"/>
      <c r="O47" s="49"/>
      <c r="P47" s="49"/>
      <c r="Q47" s="49"/>
      <c r="R47" s="49"/>
      <c r="S47" s="49"/>
      <c r="T47" s="49"/>
      <c r="U47" s="49"/>
    </row>
    <row r="48" spans="2:21" ht="15" customHeight="1" x14ac:dyDescent="0.3">
      <c r="B48" s="49"/>
      <c r="C48" s="48"/>
      <c r="D48" s="49"/>
      <c r="E48" s="49"/>
      <c r="F48" s="49"/>
      <c r="G48" s="52"/>
      <c r="H48" s="49"/>
      <c r="I48" s="51"/>
      <c r="N48" s="49"/>
      <c r="O48" s="48"/>
      <c r="P48" s="49"/>
      <c r="Q48" s="49"/>
      <c r="R48" s="49"/>
      <c r="S48" s="51"/>
      <c r="T48" s="49"/>
      <c r="U48" s="51"/>
    </row>
    <row r="49" spans="2:21" ht="15" customHeight="1" x14ac:dyDescent="0.3">
      <c r="B49" s="49"/>
      <c r="C49" s="48"/>
      <c r="D49" s="49"/>
      <c r="E49" s="49"/>
      <c r="F49" s="49"/>
      <c r="G49" s="49"/>
      <c r="H49" s="49"/>
      <c r="I49" s="49"/>
      <c r="N49" s="49"/>
      <c r="O49" s="48"/>
      <c r="P49" s="49"/>
      <c r="Q49" s="49"/>
      <c r="R49" s="49"/>
      <c r="S49" s="51"/>
      <c r="T49" s="49"/>
      <c r="U49" s="51"/>
    </row>
    <row r="50" spans="2:21" ht="15" customHeight="1" x14ac:dyDescent="0.3">
      <c r="N50" s="49"/>
      <c r="O50" s="48"/>
      <c r="P50" s="49"/>
      <c r="Q50" s="49"/>
      <c r="R50" s="49"/>
      <c r="S50" s="49"/>
      <c r="T50" s="49"/>
      <c r="U50" s="49"/>
    </row>
  </sheetData>
  <mergeCells count="9">
    <mergeCell ref="U4:U5"/>
    <mergeCell ref="N4:N5"/>
    <mergeCell ref="P4:P5"/>
    <mergeCell ref="S4:S5"/>
    <mergeCell ref="A1:J2"/>
    <mergeCell ref="B4:B5"/>
    <mergeCell ref="D4:D5"/>
    <mergeCell ref="G4:G5"/>
    <mergeCell ref="I4:I5"/>
  </mergeCells>
  <printOptions horizontalCentered="1"/>
  <pageMargins left="0.51181102362204722" right="0.51181102362204722" top="0.39370078740157483" bottom="0.39370078740157483" header="0" footer="0.31496062992125984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7"/>
  <sheetViews>
    <sheetView showGridLines="0" tabSelected="1" zoomScaleNormal="100" workbookViewId="0">
      <selection activeCell="H19" sqref="H19"/>
    </sheetView>
  </sheetViews>
  <sheetFormatPr defaultColWidth="9.33203125" defaultRowHeight="15" x14ac:dyDescent="0.3"/>
  <cols>
    <col min="1" max="1" width="9.33203125" style="11" customWidth="1"/>
    <col min="2" max="2" width="67.6640625" style="11" customWidth="1"/>
    <col min="3" max="3" width="2" style="11" customWidth="1"/>
    <col min="4" max="5" width="8.6640625" style="11" customWidth="1"/>
    <col min="6" max="6" width="20.83203125" style="123" customWidth="1"/>
    <col min="7" max="7" width="2.83203125" style="123" customWidth="1"/>
    <col min="8" max="8" width="20.83203125" style="123" customWidth="1"/>
    <col min="9" max="9" width="2.83203125" style="123" customWidth="1"/>
    <col min="10" max="10" width="27.6640625" style="11" customWidth="1"/>
    <col min="11" max="13" width="12.83203125" style="11" customWidth="1"/>
    <col min="14" max="14" width="12.5" style="11" customWidth="1"/>
    <col min="15" max="15" width="16.1640625" style="11" bestFit="1" customWidth="1"/>
    <col min="16" max="16" width="9.33203125" style="11"/>
    <col min="17" max="17" width="15.1640625" style="11" bestFit="1" customWidth="1"/>
    <col min="18" max="16384" width="9.33203125" style="11"/>
  </cols>
  <sheetData>
    <row r="1" spans="1:18" ht="16.5" customHeight="1" x14ac:dyDescent="0.3">
      <c r="A1" s="269" t="s">
        <v>118</v>
      </c>
      <c r="B1" s="269"/>
      <c r="C1" s="269"/>
      <c r="D1" s="269"/>
      <c r="E1" s="269"/>
      <c r="F1" s="269"/>
      <c r="G1" s="269"/>
      <c r="H1" s="269"/>
      <c r="I1" s="269"/>
      <c r="J1" s="15"/>
      <c r="K1" s="15"/>
      <c r="L1" s="104"/>
    </row>
    <row r="2" spans="1:18" ht="17.25" customHeight="1" x14ac:dyDescent="0.3">
      <c r="A2" s="269"/>
      <c r="B2" s="269"/>
      <c r="C2" s="269"/>
      <c r="D2" s="269"/>
      <c r="E2" s="269"/>
      <c r="F2" s="269"/>
      <c r="G2" s="269"/>
      <c r="H2" s="269"/>
      <c r="I2" s="269"/>
      <c r="J2" s="15"/>
      <c r="K2" s="15"/>
      <c r="L2" s="104"/>
    </row>
    <row r="3" spans="1:18" ht="9.75" customHeight="1" x14ac:dyDescent="0.3">
      <c r="A3" s="15"/>
      <c r="B3" s="13"/>
      <c r="C3" s="13"/>
      <c r="D3" s="13"/>
      <c r="E3" s="13"/>
      <c r="F3" s="13"/>
      <c r="G3" s="13"/>
      <c r="H3" s="13"/>
      <c r="I3" s="13"/>
      <c r="L3" s="104"/>
    </row>
    <row r="4" spans="1:18" x14ac:dyDescent="0.3">
      <c r="A4" s="105"/>
      <c r="B4" s="106"/>
      <c r="C4" s="105"/>
      <c r="D4" s="106"/>
      <c r="E4" s="105"/>
      <c r="F4" s="270"/>
      <c r="G4" s="270"/>
      <c r="H4" s="270"/>
      <c r="I4" s="98"/>
      <c r="L4" s="104"/>
    </row>
    <row r="5" spans="1:18" ht="15.75" customHeight="1" x14ac:dyDescent="0.3">
      <c r="A5" s="105"/>
      <c r="B5" s="260" t="s">
        <v>45</v>
      </c>
      <c r="C5" s="105"/>
      <c r="D5" s="262" t="s">
        <v>16</v>
      </c>
      <c r="E5" s="147"/>
      <c r="F5" s="271" t="s">
        <v>178</v>
      </c>
      <c r="G5" s="271"/>
      <c r="H5" s="271"/>
      <c r="I5" s="99"/>
      <c r="L5" s="104"/>
    </row>
    <row r="6" spans="1:18" x14ac:dyDescent="0.3">
      <c r="A6" s="105"/>
      <c r="B6" s="260"/>
      <c r="C6" s="105"/>
      <c r="D6" s="262"/>
      <c r="E6" s="147"/>
      <c r="F6" s="272"/>
      <c r="G6" s="272"/>
      <c r="H6" s="272"/>
      <c r="I6" s="99"/>
      <c r="L6" s="104"/>
    </row>
    <row r="7" spans="1:18" x14ac:dyDescent="0.3">
      <c r="B7" s="261"/>
      <c r="C7" s="19"/>
      <c r="D7" s="263"/>
      <c r="E7" s="131"/>
      <c r="F7" s="228">
        <v>2023</v>
      </c>
      <c r="G7" s="250"/>
      <c r="H7" s="228">
        <v>2022</v>
      </c>
      <c r="I7" s="229"/>
      <c r="L7" s="104"/>
    </row>
    <row r="8" spans="1:18" x14ac:dyDescent="0.3">
      <c r="B8" s="130"/>
      <c r="C8" s="19"/>
      <c r="D8" s="131"/>
      <c r="E8" s="131"/>
      <c r="F8" s="230"/>
      <c r="G8" s="249"/>
      <c r="H8" s="231"/>
      <c r="I8" s="232"/>
      <c r="L8" s="104"/>
    </row>
    <row r="9" spans="1:18" ht="6" customHeight="1" x14ac:dyDescent="0.3">
      <c r="B9" s="130"/>
      <c r="C9" s="19"/>
      <c r="D9" s="147"/>
      <c r="E9" s="147"/>
      <c r="F9" s="102"/>
      <c r="G9" s="249"/>
      <c r="H9" s="102"/>
      <c r="I9" s="229"/>
      <c r="L9" s="104"/>
    </row>
    <row r="10" spans="1:18" ht="15.75" x14ac:dyDescent="0.35">
      <c r="B10" s="132" t="s">
        <v>44</v>
      </c>
      <c r="C10" s="19"/>
      <c r="D10" s="20">
        <v>22</v>
      </c>
      <c r="E10" s="20"/>
      <c r="F10" s="10">
        <v>27039629.280000001</v>
      </c>
      <c r="G10" s="252"/>
      <c r="H10" s="245">
        <v>24490272.079999998</v>
      </c>
      <c r="I10" s="61"/>
      <c r="L10" s="133"/>
      <c r="M10" s="88"/>
      <c r="N10" s="88"/>
      <c r="O10"/>
      <c r="P10"/>
      <c r="Q10"/>
      <c r="R10"/>
    </row>
    <row r="11" spans="1:18" ht="15.75" x14ac:dyDescent="0.35">
      <c r="B11" s="132" t="s">
        <v>43</v>
      </c>
      <c r="C11" s="19"/>
      <c r="D11" s="20">
        <v>23</v>
      </c>
      <c r="E11" s="20"/>
      <c r="F11" s="10">
        <v>-10020915.02</v>
      </c>
      <c r="G11" s="252"/>
      <c r="H11" s="245">
        <v>-16211309.140000001</v>
      </c>
      <c r="I11" s="61"/>
      <c r="M11" s="88"/>
      <c r="N11" s="88"/>
      <c r="O11"/>
      <c r="P11"/>
      <c r="Q11"/>
      <c r="R11"/>
    </row>
    <row r="12" spans="1:18" ht="6" customHeight="1" x14ac:dyDescent="0.35">
      <c r="B12" s="33"/>
      <c r="C12" s="19"/>
      <c r="D12" s="134"/>
      <c r="E12" s="134"/>
      <c r="G12" s="252"/>
      <c r="H12" s="55"/>
      <c r="I12" s="61"/>
      <c r="M12" s="88"/>
      <c r="N12" s="88"/>
      <c r="O12"/>
      <c r="P12"/>
      <c r="Q12"/>
      <c r="R12"/>
    </row>
    <row r="13" spans="1:18" ht="15.75" x14ac:dyDescent="0.35">
      <c r="B13" s="135" t="s">
        <v>42</v>
      </c>
      <c r="D13" s="136"/>
      <c r="E13" s="136"/>
      <c r="F13" s="56">
        <f>F10+F11</f>
        <v>17018714.260000002</v>
      </c>
      <c r="G13" s="248"/>
      <c r="H13" s="56">
        <f>H10+H11</f>
        <v>8278962.9399999976</v>
      </c>
      <c r="I13" s="62"/>
      <c r="M13" s="88"/>
      <c r="N13" s="88"/>
      <c r="O13"/>
      <c r="P13"/>
      <c r="Q13"/>
      <c r="R13"/>
    </row>
    <row r="14" spans="1:18" ht="6" customHeight="1" x14ac:dyDescent="0.35">
      <c r="D14" s="136"/>
      <c r="E14" s="136"/>
      <c r="G14" s="248"/>
      <c r="H14" s="10"/>
      <c r="I14" s="63"/>
      <c r="M14" s="88"/>
      <c r="N14" s="88"/>
      <c r="O14"/>
      <c r="P14"/>
      <c r="Q14"/>
      <c r="R14"/>
    </row>
    <row r="15" spans="1:18" ht="15.75" x14ac:dyDescent="0.35">
      <c r="B15" s="137" t="s">
        <v>41</v>
      </c>
      <c r="D15" s="136"/>
      <c r="E15" s="136"/>
      <c r="F15" s="149">
        <f>SUM(F16:F21)</f>
        <v>-9713708.6600000001</v>
      </c>
      <c r="G15" s="248"/>
      <c r="H15" s="149">
        <f>SUM(H16:H21)</f>
        <v>6582665.6799999988</v>
      </c>
      <c r="I15" s="150"/>
      <c r="L15" s="104"/>
      <c r="M15" s="88"/>
      <c r="N15" s="88"/>
      <c r="O15" s="88"/>
      <c r="P15" s="138"/>
      <c r="Q15" s="139"/>
      <c r="R15" s="88"/>
    </row>
    <row r="16" spans="1:18" ht="15.75" x14ac:dyDescent="0.35">
      <c r="B16" s="140" t="s">
        <v>124</v>
      </c>
      <c r="D16" s="20">
        <v>24</v>
      </c>
      <c r="E16" s="20"/>
      <c r="F16" s="10">
        <v>-10035888.300000001</v>
      </c>
      <c r="G16" s="248"/>
      <c r="H16" s="253">
        <v>-9215437.8199999966</v>
      </c>
      <c r="I16" s="61"/>
      <c r="M16" s="88"/>
      <c r="N16" s="88"/>
      <c r="O16" s="88"/>
      <c r="P16" s="138"/>
      <c r="Q16" s="88"/>
      <c r="R16" s="88"/>
    </row>
    <row r="17" spans="2:18" ht="15.75" x14ac:dyDescent="0.35">
      <c r="B17" s="140" t="s">
        <v>158</v>
      </c>
      <c r="D17" s="141">
        <v>25</v>
      </c>
      <c r="E17" s="141"/>
      <c r="F17" s="10">
        <v>684504.15999999992</v>
      </c>
      <c r="G17" s="248"/>
      <c r="H17" s="253">
        <v>-10617.060000000001</v>
      </c>
      <c r="I17" s="61"/>
      <c r="J17" s="57"/>
      <c r="K17" s="57"/>
      <c r="L17" s="59"/>
      <c r="M17" s="88"/>
      <c r="N17" s="88"/>
      <c r="O17" s="88"/>
      <c r="P17" s="138"/>
      <c r="Q17" s="88"/>
      <c r="R17" s="88"/>
    </row>
    <row r="18" spans="2:18" ht="15.75" x14ac:dyDescent="0.35">
      <c r="B18" s="140" t="s">
        <v>39</v>
      </c>
      <c r="D18" s="141"/>
      <c r="E18" s="141"/>
      <c r="F18" s="10">
        <v>-589271.28999999992</v>
      </c>
      <c r="G18" s="248"/>
      <c r="H18" s="253">
        <v>-373405.44</v>
      </c>
      <c r="I18" s="61"/>
      <c r="O18" s="88"/>
      <c r="P18" s="138"/>
      <c r="Q18" s="88"/>
      <c r="R18" s="88"/>
    </row>
    <row r="19" spans="2:18" ht="15.75" x14ac:dyDescent="0.35">
      <c r="B19" s="140" t="s">
        <v>38</v>
      </c>
      <c r="D19" s="29">
        <v>26</v>
      </c>
      <c r="E19" s="29"/>
      <c r="F19" s="55">
        <v>-317492.98000000004</v>
      </c>
      <c r="G19" s="247"/>
      <c r="H19" s="253">
        <v>6857502.6900000004</v>
      </c>
      <c r="I19" s="61"/>
      <c r="J19" s="58"/>
      <c r="K19" s="58"/>
      <c r="L19" s="59"/>
      <c r="M19" s="59"/>
      <c r="O19" s="88"/>
      <c r="P19" s="138"/>
      <c r="Q19" s="88"/>
      <c r="R19" s="88"/>
    </row>
    <row r="20" spans="2:18" ht="15.75" x14ac:dyDescent="0.35">
      <c r="B20" s="140" t="s">
        <v>40</v>
      </c>
      <c r="D20" s="29">
        <v>10</v>
      </c>
      <c r="E20" s="29"/>
      <c r="F20" s="55">
        <v>0</v>
      </c>
      <c r="G20" s="248"/>
      <c r="H20" s="253">
        <v>0</v>
      </c>
      <c r="I20" s="61"/>
      <c r="J20" s="59"/>
      <c r="K20" s="59"/>
      <c r="M20" s="88"/>
      <c r="N20" s="88"/>
      <c r="O20" s="88"/>
      <c r="P20" s="138"/>
      <c r="Q20" s="88"/>
      <c r="R20" s="88"/>
    </row>
    <row r="21" spans="2:18" ht="15.75" x14ac:dyDescent="0.35">
      <c r="B21" s="140" t="s">
        <v>37</v>
      </c>
      <c r="D21" s="141">
        <v>27</v>
      </c>
      <c r="E21" s="141"/>
      <c r="F21" s="55">
        <v>544439.75</v>
      </c>
      <c r="G21" s="248"/>
      <c r="H21" s="253">
        <v>9324623.3099999949</v>
      </c>
      <c r="I21" s="61"/>
      <c r="M21" s="88"/>
      <c r="N21" s="88"/>
      <c r="O21" s="88"/>
      <c r="P21" s="138"/>
      <c r="Q21" s="88"/>
      <c r="R21" s="88"/>
    </row>
    <row r="22" spans="2:18" ht="6" customHeight="1" x14ac:dyDescent="0.35">
      <c r="D22" s="136"/>
      <c r="E22" s="136"/>
      <c r="F22" s="10"/>
      <c r="G22" s="248"/>
      <c r="H22" s="10"/>
      <c r="I22" s="63"/>
      <c r="M22" s="88"/>
      <c r="N22" s="88"/>
      <c r="O22" s="142"/>
      <c r="P22"/>
      <c r="Q22"/>
      <c r="R22"/>
    </row>
    <row r="23" spans="2:18" ht="15.75" x14ac:dyDescent="0.35">
      <c r="B23" s="135" t="s">
        <v>36</v>
      </c>
      <c r="D23" s="136"/>
      <c r="E23" s="136"/>
      <c r="F23" s="56">
        <f>F13+F15</f>
        <v>7305005.6000000015</v>
      </c>
      <c r="G23" s="248"/>
      <c r="H23" s="56">
        <f>H13+H15</f>
        <v>14861628.619999997</v>
      </c>
      <c r="I23" s="62"/>
      <c r="L23" s="59"/>
      <c r="M23" s="88"/>
      <c r="N23" s="88"/>
      <c r="O23"/>
      <c r="P23"/>
      <c r="Q23"/>
      <c r="R23"/>
    </row>
    <row r="24" spans="2:18" ht="6" customHeight="1" x14ac:dyDescent="0.35">
      <c r="D24" s="136"/>
      <c r="E24" s="136"/>
      <c r="F24" s="10"/>
      <c r="G24" s="248"/>
      <c r="H24" s="10"/>
      <c r="I24" s="63"/>
      <c r="M24" s="88"/>
      <c r="N24" s="88"/>
      <c r="O24"/>
      <c r="P24"/>
      <c r="Q24"/>
      <c r="R24"/>
    </row>
    <row r="25" spans="2:18" ht="15.75" x14ac:dyDescent="0.35">
      <c r="B25" s="11" t="s">
        <v>35</v>
      </c>
      <c r="D25" s="29">
        <v>28</v>
      </c>
      <c r="E25" s="29"/>
      <c r="F25" s="10">
        <v>1903438.32</v>
      </c>
      <c r="G25" s="248"/>
      <c r="H25" s="10">
        <v>2080246.91</v>
      </c>
      <c r="I25" s="61"/>
      <c r="J25" s="88"/>
      <c r="K25" s="88"/>
      <c r="M25" s="88"/>
      <c r="N25" s="88"/>
      <c r="O25"/>
      <c r="P25"/>
      <c r="Q25"/>
      <c r="R25"/>
    </row>
    <row r="26" spans="2:18" ht="15.75" x14ac:dyDescent="0.35">
      <c r="B26" s="11" t="s">
        <v>34</v>
      </c>
      <c r="D26" s="29">
        <v>28</v>
      </c>
      <c r="E26" s="29"/>
      <c r="F26" s="10">
        <v>-15081502.24</v>
      </c>
      <c r="G26" s="248"/>
      <c r="H26" s="10">
        <v>-13913847.189999999</v>
      </c>
      <c r="I26" s="61"/>
      <c r="J26" s="88"/>
      <c r="K26" s="88"/>
      <c r="M26" s="88"/>
      <c r="N26" s="88"/>
      <c r="O26"/>
      <c r="P26"/>
      <c r="Q26"/>
      <c r="R26"/>
    </row>
    <row r="27" spans="2:18" ht="6" customHeight="1" x14ac:dyDescent="0.35">
      <c r="D27" s="136"/>
      <c r="E27" s="136"/>
      <c r="F27" s="10"/>
      <c r="G27" s="248"/>
      <c r="H27" s="10"/>
      <c r="I27" s="63"/>
      <c r="M27" s="88"/>
      <c r="N27" s="88"/>
      <c r="O27"/>
      <c r="P27"/>
      <c r="Q27"/>
      <c r="R27"/>
    </row>
    <row r="28" spans="2:18" ht="15.75" x14ac:dyDescent="0.35">
      <c r="B28" s="143" t="s">
        <v>33</v>
      </c>
      <c r="D28" s="136"/>
      <c r="E28" s="136"/>
      <c r="F28" s="246">
        <f>F23+F25+F26</f>
        <v>-5873058.3199999984</v>
      </c>
      <c r="G28" s="248"/>
      <c r="H28" s="246">
        <f>H23+H25+H26</f>
        <v>3028028.339999998</v>
      </c>
      <c r="I28" s="62"/>
      <c r="L28" s="144"/>
      <c r="M28" s="88"/>
      <c r="N28" s="88"/>
      <c r="O28"/>
      <c r="P28"/>
      <c r="Q28"/>
      <c r="R28"/>
    </row>
    <row r="29" spans="2:18" ht="6" customHeight="1" x14ac:dyDescent="0.35">
      <c r="F29" s="10"/>
      <c r="G29" s="248"/>
      <c r="H29" s="10"/>
      <c r="I29" s="63"/>
      <c r="M29" s="88"/>
      <c r="N29" s="88"/>
      <c r="O29"/>
      <c r="P29"/>
      <c r="Q29"/>
      <c r="R29"/>
    </row>
    <row r="30" spans="2:18" ht="15.75" x14ac:dyDescent="0.35">
      <c r="B30" s="11" t="s">
        <v>32</v>
      </c>
      <c r="F30" s="10">
        <v>0</v>
      </c>
      <c r="G30" s="248"/>
      <c r="H30" s="55">
        <v>0</v>
      </c>
      <c r="I30" s="61"/>
      <c r="M30" s="88"/>
      <c r="N30" s="88"/>
      <c r="O30"/>
      <c r="P30"/>
      <c r="Q30"/>
      <c r="R30"/>
    </row>
    <row r="31" spans="2:18" ht="6" customHeight="1" x14ac:dyDescent="0.35">
      <c r="F31" s="10"/>
      <c r="G31" s="248"/>
      <c r="H31" s="10"/>
      <c r="I31" s="63"/>
      <c r="M31" s="88"/>
      <c r="N31" s="88"/>
      <c r="O31"/>
      <c r="P31"/>
      <c r="Q31"/>
      <c r="R31"/>
    </row>
    <row r="32" spans="2:18" ht="15.75" x14ac:dyDescent="0.35">
      <c r="B32" s="143" t="s">
        <v>31</v>
      </c>
      <c r="D32" s="31" t="s">
        <v>167</v>
      </c>
      <c r="F32" s="246">
        <f>F28+F30</f>
        <v>-5873058.3199999984</v>
      </c>
      <c r="G32" s="248"/>
      <c r="H32" s="246">
        <f>H28+H30</f>
        <v>3028028.339999998</v>
      </c>
      <c r="I32" s="62"/>
      <c r="J32" s="104"/>
      <c r="M32" s="88"/>
      <c r="N32" s="88"/>
      <c r="O32"/>
      <c r="P32"/>
      <c r="Q32"/>
      <c r="R32"/>
    </row>
    <row r="33" spans="2:18" ht="15.75" x14ac:dyDescent="0.35">
      <c r="B33" s="143" t="s">
        <v>30</v>
      </c>
      <c r="F33" s="103">
        <f>F32/181197364435</f>
        <v>-3.2412493075233503E-5</v>
      </c>
      <c r="G33" s="251"/>
      <c r="H33" s="103">
        <f>H32/181197364435</f>
        <v>1.6711216244462688E-5</v>
      </c>
      <c r="I33" s="233"/>
      <c r="J33" s="104"/>
      <c r="K33" s="104"/>
      <c r="L33" s="145"/>
      <c r="M33" s="88"/>
      <c r="N33" s="88"/>
      <c r="O33"/>
      <c r="P33"/>
      <c r="Q33"/>
      <c r="R33"/>
    </row>
    <row r="34" spans="2:18" ht="15.75" x14ac:dyDescent="0.35">
      <c r="B34" s="43" t="s">
        <v>0</v>
      </c>
      <c r="F34" s="234"/>
      <c r="G34" s="234"/>
      <c r="H34" s="234"/>
      <c r="J34" s="104"/>
      <c r="K34" s="104"/>
      <c r="L34" s="145"/>
    </row>
    <row r="35" spans="2:18" ht="15.75" x14ac:dyDescent="0.35">
      <c r="F35" s="234"/>
      <c r="G35" s="234"/>
      <c r="H35" s="234"/>
      <c r="J35" s="104"/>
      <c r="K35" s="104"/>
      <c r="L35" s="145"/>
    </row>
    <row r="36" spans="2:18" ht="15.75" x14ac:dyDescent="0.35">
      <c r="B36" s="19"/>
      <c r="F36" s="234"/>
      <c r="G36" s="234"/>
      <c r="H36" s="234"/>
      <c r="I36" s="235"/>
      <c r="J36" s="104"/>
      <c r="K36" s="104"/>
      <c r="L36" s="145"/>
    </row>
    <row r="37" spans="2:18" ht="15.75" x14ac:dyDescent="0.35">
      <c r="B37" s="19"/>
      <c r="F37" s="234"/>
      <c r="G37" s="234"/>
      <c r="H37" s="234"/>
      <c r="J37" s="104"/>
      <c r="K37" s="104"/>
      <c r="L37" s="145"/>
    </row>
  </sheetData>
  <mergeCells count="5">
    <mergeCell ref="D5:D7"/>
    <mergeCell ref="B5:B7"/>
    <mergeCell ref="A1:I2"/>
    <mergeCell ref="F4:H4"/>
    <mergeCell ref="F5:H6"/>
  </mergeCells>
  <printOptions horizontalCentere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35"/>
  <sheetViews>
    <sheetView showGridLines="0" zoomScale="110" zoomScaleNormal="110" workbookViewId="0">
      <selection activeCell="H17" sqref="H17"/>
    </sheetView>
  </sheetViews>
  <sheetFormatPr defaultColWidth="9.33203125" defaultRowHeight="15" x14ac:dyDescent="0.3"/>
  <cols>
    <col min="1" max="1" width="4.5" style="11" customWidth="1"/>
    <col min="2" max="2" width="52.6640625" style="11" customWidth="1"/>
    <col min="3" max="3" width="2" style="11" customWidth="1"/>
    <col min="4" max="4" width="5.1640625" style="11" customWidth="1"/>
    <col min="5" max="5" width="2.83203125" style="11" customWidth="1"/>
    <col min="6" max="6" width="20.83203125" style="11" customWidth="1"/>
    <col min="7" max="7" width="2.5" style="11" customWidth="1"/>
    <col min="8" max="8" width="20.83203125" style="11" customWidth="1"/>
    <col min="9" max="9" width="1.6640625" style="11" customWidth="1"/>
    <col min="10" max="16384" width="9.33203125" style="11"/>
  </cols>
  <sheetData>
    <row r="1" spans="1:9" ht="15" customHeight="1" x14ac:dyDescent="0.3">
      <c r="A1" s="275" t="s">
        <v>117</v>
      </c>
      <c r="B1" s="275"/>
      <c r="C1" s="275"/>
      <c r="D1" s="275"/>
      <c r="E1" s="275"/>
      <c r="F1" s="275"/>
      <c r="G1" s="275"/>
      <c r="H1" s="275"/>
      <c r="I1" s="275"/>
    </row>
    <row r="2" spans="1:9" ht="15" customHeight="1" x14ac:dyDescent="0.3">
      <c r="A2" s="275"/>
      <c r="B2" s="275"/>
      <c r="C2" s="275"/>
      <c r="D2" s="275"/>
      <c r="E2" s="275"/>
      <c r="F2" s="275"/>
      <c r="G2" s="275"/>
      <c r="H2" s="275"/>
      <c r="I2" s="275"/>
    </row>
    <row r="3" spans="1:9" ht="15" customHeight="1" x14ac:dyDescent="0.3">
      <c r="A3" s="226"/>
      <c r="B3" s="226"/>
      <c r="C3" s="226"/>
      <c r="D3" s="226"/>
      <c r="E3" s="226"/>
      <c r="F3" s="226"/>
      <c r="G3" s="226"/>
      <c r="H3" s="226"/>
      <c r="I3" s="226"/>
    </row>
    <row r="4" spans="1:9" x14ac:dyDescent="0.3">
      <c r="A4" s="105"/>
      <c r="B4" s="106"/>
      <c r="C4" s="105"/>
      <c r="D4" s="106"/>
      <c r="E4" s="13"/>
      <c r="F4" s="270"/>
      <c r="G4" s="270"/>
      <c r="H4" s="270"/>
      <c r="I4" s="105"/>
    </row>
    <row r="5" spans="1:9" ht="15.75" customHeight="1" x14ac:dyDescent="0.3">
      <c r="A5" s="105"/>
      <c r="B5" s="260" t="s">
        <v>45</v>
      </c>
      <c r="C5" s="105"/>
      <c r="D5" s="262" t="s">
        <v>16</v>
      </c>
      <c r="E5" s="99"/>
      <c r="F5" s="271" t="s">
        <v>178</v>
      </c>
      <c r="G5" s="271"/>
      <c r="H5" s="271"/>
      <c r="I5" s="105"/>
    </row>
    <row r="6" spans="1:9" x14ac:dyDescent="0.3">
      <c r="A6" s="105"/>
      <c r="B6" s="260"/>
      <c r="C6" s="105"/>
      <c r="D6" s="262"/>
      <c r="E6" s="99"/>
      <c r="F6" s="272"/>
      <c r="G6" s="272"/>
      <c r="H6" s="272"/>
      <c r="I6" s="105"/>
    </row>
    <row r="7" spans="1:9" x14ac:dyDescent="0.3">
      <c r="B7" s="261"/>
      <c r="C7" s="19"/>
      <c r="D7" s="263"/>
      <c r="E7" s="17"/>
      <c r="F7" s="100">
        <v>2023</v>
      </c>
      <c r="G7" s="17"/>
      <c r="H7" s="100">
        <v>2022</v>
      </c>
      <c r="I7" s="17"/>
    </row>
    <row r="8" spans="1:9" x14ac:dyDescent="0.3">
      <c r="B8" s="18"/>
      <c r="C8" s="19"/>
      <c r="D8" s="147"/>
      <c r="E8" s="17"/>
      <c r="F8" s="17"/>
      <c r="G8" s="17"/>
      <c r="H8" s="17"/>
      <c r="I8" s="17"/>
    </row>
    <row r="9" spans="1:9" x14ac:dyDescent="0.3">
      <c r="B9" s="18" t="s">
        <v>112</v>
      </c>
      <c r="C9" s="19"/>
      <c r="D9" s="147"/>
      <c r="E9" s="108"/>
      <c r="F9" s="107">
        <f>DRE!F32</f>
        <v>-5873058.3199999984</v>
      </c>
      <c r="G9" s="107"/>
      <c r="H9" s="107">
        <f>DRE!H32</f>
        <v>3028028.339999998</v>
      </c>
      <c r="I9" s="107"/>
    </row>
    <row r="10" spans="1:9" x14ac:dyDescent="0.3">
      <c r="B10" s="19" t="s">
        <v>47</v>
      </c>
      <c r="C10" s="19"/>
      <c r="D10" s="20"/>
      <c r="E10" s="108"/>
      <c r="F10" s="109">
        <v>0</v>
      </c>
      <c r="G10" s="109"/>
      <c r="H10" s="109"/>
      <c r="I10" s="109"/>
    </row>
    <row r="11" spans="1:9" x14ac:dyDescent="0.3">
      <c r="B11" s="19" t="s">
        <v>125</v>
      </c>
      <c r="C11" s="19"/>
      <c r="D11" s="20">
        <v>21</v>
      </c>
      <c r="E11" s="108"/>
      <c r="F11" s="257">
        <v>1211621</v>
      </c>
      <c r="G11" s="109"/>
      <c r="H11" s="254">
        <v>317411</v>
      </c>
      <c r="I11" s="109"/>
    </row>
    <row r="12" spans="1:9" x14ac:dyDescent="0.3">
      <c r="B12" s="110"/>
      <c r="C12" s="19"/>
      <c r="D12" s="147"/>
      <c r="E12" s="112"/>
      <c r="F12" s="111"/>
      <c r="G12" s="54"/>
      <c r="H12" s="111"/>
      <c r="I12" s="112"/>
    </row>
    <row r="13" spans="1:9" x14ac:dyDescent="0.3">
      <c r="B13" s="110" t="s">
        <v>46</v>
      </c>
      <c r="C13" s="19"/>
      <c r="D13" s="147"/>
      <c r="E13" s="108"/>
      <c r="F13" s="113">
        <f>F9+F10+F11</f>
        <v>-4661437.3199999984</v>
      </c>
      <c r="G13" s="108"/>
      <c r="H13" s="113">
        <f>H9+H10+H11</f>
        <v>3345439.339999998</v>
      </c>
      <c r="I13" s="108"/>
    </row>
    <row r="14" spans="1:9" x14ac:dyDescent="0.3">
      <c r="B14" s="120" t="s">
        <v>48</v>
      </c>
      <c r="C14" s="19"/>
      <c r="D14" s="147"/>
      <c r="E14" s="112"/>
      <c r="F14" s="104"/>
    </row>
    <row r="15" spans="1:9" x14ac:dyDescent="0.3">
      <c r="B15" s="114"/>
      <c r="C15" s="19"/>
      <c r="D15" s="147"/>
      <c r="E15" s="112"/>
      <c r="F15" s="104"/>
    </row>
    <row r="16" spans="1:9" x14ac:dyDescent="0.3">
      <c r="B16" s="115"/>
      <c r="C16" s="19"/>
      <c r="D16" s="147"/>
      <c r="E16" s="112"/>
      <c r="F16" s="104"/>
    </row>
    <row r="17" spans="1:7" x14ac:dyDescent="0.3">
      <c r="B17" s="18"/>
      <c r="C17" s="19"/>
      <c r="D17" s="147"/>
      <c r="E17" s="112"/>
      <c r="F17" s="104"/>
    </row>
    <row r="18" spans="1:7" x14ac:dyDescent="0.3">
      <c r="B18" s="115"/>
      <c r="C18" s="19"/>
      <c r="D18" s="147"/>
      <c r="E18" s="17"/>
      <c r="F18" s="104"/>
    </row>
    <row r="19" spans="1:7" x14ac:dyDescent="0.3">
      <c r="B19" s="19"/>
      <c r="E19" s="117"/>
      <c r="F19" s="118"/>
    </row>
    <row r="20" spans="1:7" x14ac:dyDescent="0.3">
      <c r="B20" s="19"/>
      <c r="E20" s="117"/>
      <c r="F20" s="118"/>
    </row>
    <row r="21" spans="1:7" x14ac:dyDescent="0.3">
      <c r="E21" s="117"/>
      <c r="G21" s="53"/>
    </row>
    <row r="22" spans="1:7" x14ac:dyDescent="0.3">
      <c r="E22" s="117"/>
      <c r="F22" s="118"/>
      <c r="G22" s="53"/>
    </row>
    <row r="23" spans="1:7" x14ac:dyDescent="0.3">
      <c r="E23" s="117"/>
      <c r="F23" s="118"/>
      <c r="G23" s="53"/>
    </row>
    <row r="24" spans="1:7" x14ac:dyDescent="0.3">
      <c r="A24" s="274"/>
      <c r="B24" s="274"/>
      <c r="C24" s="119"/>
      <c r="D24" s="128"/>
      <c r="E24" s="119"/>
      <c r="F24" s="118"/>
      <c r="G24" s="53"/>
    </row>
    <row r="25" spans="1:7" x14ac:dyDescent="0.3">
      <c r="A25" s="274"/>
      <c r="B25" s="274"/>
      <c r="C25" s="119"/>
      <c r="D25" s="128"/>
      <c r="E25" s="119"/>
      <c r="F25" s="118"/>
    </row>
    <row r="26" spans="1:7" x14ac:dyDescent="0.3">
      <c r="A26" s="274"/>
      <c r="B26" s="274"/>
      <c r="C26" s="119"/>
      <c r="D26" s="128"/>
      <c r="E26" s="119"/>
      <c r="F26" s="53"/>
      <c r="G26" s="53"/>
    </row>
    <row r="27" spans="1:7" x14ac:dyDescent="0.3">
      <c r="A27" s="120"/>
      <c r="B27" s="227"/>
      <c r="C27" s="121"/>
      <c r="E27" s="119"/>
    </row>
    <row r="28" spans="1:7" x14ac:dyDescent="0.3">
      <c r="A28" s="120"/>
      <c r="B28" s="122"/>
      <c r="C28" s="123"/>
    </row>
    <row r="29" spans="1:7" x14ac:dyDescent="0.3">
      <c r="A29" s="120"/>
      <c r="B29" s="120"/>
    </row>
    <row r="30" spans="1:7" x14ac:dyDescent="0.3">
      <c r="A30" s="273"/>
      <c r="B30" s="273"/>
      <c r="C30" s="123"/>
    </row>
    <row r="31" spans="1:7" x14ac:dyDescent="0.3">
      <c r="A31" s="273"/>
      <c r="B31" s="273"/>
      <c r="C31" s="123"/>
      <c r="D31" s="11" t="s">
        <v>149</v>
      </c>
    </row>
    <row r="32" spans="1:7" x14ac:dyDescent="0.3">
      <c r="A32" s="273"/>
      <c r="B32" s="273"/>
    </row>
    <row r="36" spans="2:5" x14ac:dyDescent="0.3">
      <c r="B36" s="276"/>
      <c r="C36" s="276"/>
      <c r="D36" s="276"/>
    </row>
    <row r="37" spans="2:5" x14ac:dyDescent="0.3">
      <c r="B37" s="276"/>
      <c r="C37" s="276"/>
      <c r="D37" s="276"/>
    </row>
    <row r="38" spans="2:5" x14ac:dyDescent="0.3">
      <c r="B38" s="276"/>
      <c r="C38" s="276"/>
      <c r="D38" s="276"/>
    </row>
    <row r="41" spans="2:5" x14ac:dyDescent="0.3">
      <c r="B41" s="116"/>
      <c r="C41" s="124"/>
      <c r="D41" s="116"/>
    </row>
    <row r="42" spans="2:5" x14ac:dyDescent="0.3">
      <c r="B42" s="116"/>
      <c r="C42" s="124"/>
      <c r="D42" s="116"/>
    </row>
    <row r="43" spans="2:5" x14ac:dyDescent="0.3">
      <c r="B43" s="116"/>
      <c r="C43" s="124"/>
      <c r="D43" s="116"/>
    </row>
    <row r="44" spans="2:5" x14ac:dyDescent="0.3">
      <c r="B44" s="124"/>
      <c r="C44" s="124"/>
      <c r="D44" s="116"/>
    </row>
    <row r="45" spans="2:5" x14ac:dyDescent="0.3">
      <c r="B45" s="124"/>
      <c r="C45" s="124"/>
      <c r="D45" s="116"/>
    </row>
    <row r="46" spans="2:5" x14ac:dyDescent="0.3">
      <c r="B46" s="125"/>
      <c r="C46" s="126"/>
      <c r="D46" s="236"/>
      <c r="E46" s="128"/>
    </row>
    <row r="47" spans="2:5" x14ac:dyDescent="0.3">
      <c r="B47" s="125"/>
      <c r="C47" s="126"/>
      <c r="D47" s="236"/>
      <c r="E47" s="128"/>
    </row>
    <row r="48" spans="2:5" x14ac:dyDescent="0.3">
      <c r="B48" s="125"/>
      <c r="C48" s="126"/>
      <c r="D48" s="236"/>
      <c r="E48" s="128"/>
    </row>
    <row r="49" spans="2:5" x14ac:dyDescent="0.3">
      <c r="B49" s="13"/>
      <c r="C49" s="13"/>
      <c r="D49" s="127"/>
      <c r="E49" s="13"/>
    </row>
    <row r="50" spans="2:5" x14ac:dyDescent="0.3">
      <c r="B50" s="129"/>
      <c r="C50" s="129"/>
      <c r="D50" s="127"/>
      <c r="E50" s="129"/>
    </row>
    <row r="51" spans="2:5" x14ac:dyDescent="0.3">
      <c r="B51" s="127"/>
      <c r="C51" s="127"/>
      <c r="D51" s="127"/>
      <c r="E51" s="128"/>
    </row>
    <row r="52" spans="2:5" x14ac:dyDescent="0.3">
      <c r="B52" s="127"/>
      <c r="C52" s="13"/>
      <c r="D52" s="127"/>
      <c r="E52" s="128"/>
    </row>
    <row r="53" spans="2:5" x14ac:dyDescent="0.3">
      <c r="B53" s="127"/>
      <c r="C53" s="13"/>
      <c r="D53" s="127"/>
      <c r="E53" s="128"/>
    </row>
    <row r="54" spans="2:5" x14ac:dyDescent="0.3">
      <c r="B54" s="127"/>
      <c r="C54" s="13"/>
      <c r="D54" s="127"/>
      <c r="E54" s="127"/>
    </row>
    <row r="55" spans="2:5" x14ac:dyDescent="0.3">
      <c r="C55" s="119"/>
      <c r="E55" s="117"/>
    </row>
    <row r="56" spans="2:5" x14ac:dyDescent="0.3">
      <c r="C56" s="119"/>
      <c r="E56" s="117"/>
    </row>
    <row r="57" spans="2:5" x14ac:dyDescent="0.3">
      <c r="C57" s="119"/>
      <c r="E57" s="117"/>
    </row>
    <row r="58" spans="2:5" x14ac:dyDescent="0.3">
      <c r="E58" s="117"/>
    </row>
    <row r="59" spans="2:5" x14ac:dyDescent="0.3">
      <c r="E59" s="117"/>
    </row>
    <row r="60" spans="2:5" x14ac:dyDescent="0.3">
      <c r="E60" s="117"/>
    </row>
    <row r="61" spans="2:5" x14ac:dyDescent="0.3">
      <c r="E61" s="117"/>
    </row>
    <row r="62" spans="2:5" x14ac:dyDescent="0.3">
      <c r="E62" s="117"/>
    </row>
    <row r="63" spans="2:5" x14ac:dyDescent="0.3">
      <c r="E63" s="117"/>
    </row>
    <row r="64" spans="2:5" x14ac:dyDescent="0.3">
      <c r="E64" s="117"/>
    </row>
    <row r="65" spans="5:5" x14ac:dyDescent="0.3">
      <c r="E65" s="117"/>
    </row>
    <row r="66" spans="5:5" x14ac:dyDescent="0.3">
      <c r="E66" s="117"/>
    </row>
    <row r="67" spans="5:5" x14ac:dyDescent="0.3">
      <c r="E67" s="117"/>
    </row>
    <row r="68" spans="5:5" x14ac:dyDescent="0.3">
      <c r="E68" s="117"/>
    </row>
    <row r="69" spans="5:5" x14ac:dyDescent="0.3">
      <c r="E69" s="117"/>
    </row>
    <row r="70" spans="5:5" x14ac:dyDescent="0.3">
      <c r="E70" s="117"/>
    </row>
    <row r="71" spans="5:5" x14ac:dyDescent="0.3">
      <c r="E71" s="117"/>
    </row>
    <row r="72" spans="5:5" x14ac:dyDescent="0.3">
      <c r="E72" s="117"/>
    </row>
    <row r="73" spans="5:5" x14ac:dyDescent="0.3">
      <c r="E73" s="117"/>
    </row>
    <row r="74" spans="5:5" x14ac:dyDescent="0.3">
      <c r="E74" s="117"/>
    </row>
    <row r="75" spans="5:5" x14ac:dyDescent="0.3">
      <c r="E75" s="117"/>
    </row>
    <row r="76" spans="5:5" x14ac:dyDescent="0.3">
      <c r="E76" s="117"/>
    </row>
    <row r="77" spans="5:5" x14ac:dyDescent="0.3">
      <c r="E77" s="117"/>
    </row>
    <row r="78" spans="5:5" x14ac:dyDescent="0.3">
      <c r="E78" s="117"/>
    </row>
    <row r="79" spans="5:5" x14ac:dyDescent="0.3">
      <c r="E79" s="117"/>
    </row>
    <row r="80" spans="5:5" x14ac:dyDescent="0.3">
      <c r="E80" s="117"/>
    </row>
    <row r="81" spans="5:5" x14ac:dyDescent="0.3">
      <c r="E81" s="117"/>
    </row>
    <row r="82" spans="5:5" x14ac:dyDescent="0.3">
      <c r="E82" s="117"/>
    </row>
    <row r="83" spans="5:5" x14ac:dyDescent="0.3">
      <c r="E83" s="117"/>
    </row>
    <row r="84" spans="5:5" x14ac:dyDescent="0.3">
      <c r="E84" s="117"/>
    </row>
    <row r="85" spans="5:5" x14ac:dyDescent="0.3">
      <c r="E85" s="117"/>
    </row>
    <row r="86" spans="5:5" x14ac:dyDescent="0.3">
      <c r="E86" s="117"/>
    </row>
    <row r="87" spans="5:5" x14ac:dyDescent="0.3">
      <c r="E87" s="117"/>
    </row>
    <row r="88" spans="5:5" x14ac:dyDescent="0.3">
      <c r="E88" s="117"/>
    </row>
    <row r="89" spans="5:5" x14ac:dyDescent="0.3">
      <c r="E89" s="117"/>
    </row>
    <row r="90" spans="5:5" x14ac:dyDescent="0.3">
      <c r="E90" s="117"/>
    </row>
    <row r="91" spans="5:5" x14ac:dyDescent="0.3">
      <c r="E91" s="117"/>
    </row>
    <row r="92" spans="5:5" x14ac:dyDescent="0.3">
      <c r="E92" s="117"/>
    </row>
    <row r="93" spans="5:5" x14ac:dyDescent="0.3">
      <c r="E93" s="117"/>
    </row>
    <row r="94" spans="5:5" x14ac:dyDescent="0.3">
      <c r="E94" s="117"/>
    </row>
    <row r="95" spans="5:5" x14ac:dyDescent="0.3">
      <c r="E95" s="117"/>
    </row>
    <row r="96" spans="5:5" x14ac:dyDescent="0.3">
      <c r="E96" s="117"/>
    </row>
    <row r="97" spans="5:5" x14ac:dyDescent="0.3">
      <c r="E97" s="117"/>
    </row>
    <row r="98" spans="5:5" x14ac:dyDescent="0.3">
      <c r="E98" s="117"/>
    </row>
    <row r="99" spans="5:5" x14ac:dyDescent="0.3">
      <c r="E99" s="117"/>
    </row>
    <row r="100" spans="5:5" x14ac:dyDescent="0.3">
      <c r="E100" s="117"/>
    </row>
    <row r="101" spans="5:5" x14ac:dyDescent="0.3">
      <c r="E101" s="117"/>
    </row>
    <row r="102" spans="5:5" x14ac:dyDescent="0.3">
      <c r="E102" s="117"/>
    </row>
    <row r="103" spans="5:5" x14ac:dyDescent="0.3">
      <c r="E103" s="117"/>
    </row>
    <row r="104" spans="5:5" x14ac:dyDescent="0.3">
      <c r="E104" s="117"/>
    </row>
    <row r="105" spans="5:5" x14ac:dyDescent="0.3">
      <c r="E105" s="117"/>
    </row>
    <row r="106" spans="5:5" x14ac:dyDescent="0.3">
      <c r="E106" s="117"/>
    </row>
    <row r="107" spans="5:5" x14ac:dyDescent="0.3">
      <c r="E107" s="117"/>
    </row>
    <row r="108" spans="5:5" x14ac:dyDescent="0.3">
      <c r="E108" s="117"/>
    </row>
    <row r="109" spans="5:5" x14ac:dyDescent="0.3">
      <c r="E109" s="117"/>
    </row>
    <row r="110" spans="5:5" x14ac:dyDescent="0.3">
      <c r="E110" s="117"/>
    </row>
    <row r="111" spans="5:5" x14ac:dyDescent="0.3">
      <c r="E111" s="117"/>
    </row>
    <row r="112" spans="5:5" x14ac:dyDescent="0.3">
      <c r="E112" s="117"/>
    </row>
    <row r="113" spans="5:5" x14ac:dyDescent="0.3">
      <c r="E113" s="117"/>
    </row>
    <row r="114" spans="5:5" x14ac:dyDescent="0.3">
      <c r="E114" s="117"/>
    </row>
    <row r="115" spans="5:5" x14ac:dyDescent="0.3">
      <c r="E115" s="117"/>
    </row>
    <row r="116" spans="5:5" x14ac:dyDescent="0.3">
      <c r="E116" s="117"/>
    </row>
    <row r="117" spans="5:5" x14ac:dyDescent="0.3">
      <c r="E117" s="117"/>
    </row>
    <row r="118" spans="5:5" x14ac:dyDescent="0.3">
      <c r="E118" s="117"/>
    </row>
    <row r="119" spans="5:5" x14ac:dyDescent="0.3">
      <c r="E119" s="117"/>
    </row>
    <row r="120" spans="5:5" x14ac:dyDescent="0.3">
      <c r="E120" s="117"/>
    </row>
    <row r="121" spans="5:5" x14ac:dyDescent="0.3">
      <c r="E121" s="117"/>
    </row>
    <row r="122" spans="5:5" x14ac:dyDescent="0.3">
      <c r="E122" s="117"/>
    </row>
    <row r="123" spans="5:5" x14ac:dyDescent="0.3">
      <c r="E123" s="117"/>
    </row>
    <row r="124" spans="5:5" x14ac:dyDescent="0.3">
      <c r="E124" s="117"/>
    </row>
    <row r="125" spans="5:5" x14ac:dyDescent="0.3">
      <c r="E125" s="117"/>
    </row>
    <row r="126" spans="5:5" x14ac:dyDescent="0.3">
      <c r="E126" s="117"/>
    </row>
    <row r="127" spans="5:5" x14ac:dyDescent="0.3">
      <c r="E127" s="117"/>
    </row>
    <row r="128" spans="5:5" x14ac:dyDescent="0.3">
      <c r="E128" s="117"/>
    </row>
    <row r="129" spans="5:5" x14ac:dyDescent="0.3">
      <c r="E129" s="117"/>
    </row>
    <row r="130" spans="5:5" x14ac:dyDescent="0.3">
      <c r="E130" s="117"/>
    </row>
    <row r="131" spans="5:5" x14ac:dyDescent="0.3">
      <c r="E131" s="117"/>
    </row>
    <row r="132" spans="5:5" x14ac:dyDescent="0.3">
      <c r="E132" s="117"/>
    </row>
    <row r="133" spans="5:5" x14ac:dyDescent="0.3">
      <c r="E133" s="117"/>
    </row>
    <row r="134" spans="5:5" x14ac:dyDescent="0.3">
      <c r="E134" s="117"/>
    </row>
    <row r="135" spans="5:5" x14ac:dyDescent="0.3">
      <c r="E135" s="117"/>
    </row>
  </sheetData>
  <mergeCells count="14">
    <mergeCell ref="A31:B31"/>
    <mergeCell ref="A32:B32"/>
    <mergeCell ref="B36:D36"/>
    <mergeCell ref="B37:D37"/>
    <mergeCell ref="B38:D38"/>
    <mergeCell ref="A30:B30"/>
    <mergeCell ref="A24:B24"/>
    <mergeCell ref="A1:I2"/>
    <mergeCell ref="F4:H4"/>
    <mergeCell ref="A26:B26"/>
    <mergeCell ref="B5:B7"/>
    <mergeCell ref="D5:D7"/>
    <mergeCell ref="F5:H6"/>
    <mergeCell ref="A25:B2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2"/>
  <sheetViews>
    <sheetView showGridLines="0" zoomScaleNormal="100" workbookViewId="0">
      <selection activeCell="B30" sqref="B30"/>
    </sheetView>
  </sheetViews>
  <sheetFormatPr defaultColWidth="10.33203125" defaultRowHeight="15.75" x14ac:dyDescent="0.35"/>
  <cols>
    <col min="1" max="1" width="2.1640625" style="11" customWidth="1"/>
    <col min="2" max="2" width="66.83203125" style="46" bestFit="1" customWidth="1"/>
    <col min="3" max="3" width="2" style="11" customWidth="1"/>
    <col min="4" max="4" width="7.83203125" style="11" customWidth="1"/>
    <col min="5" max="5" width="2" style="11" customWidth="1"/>
    <col min="6" max="6" width="15.83203125" style="11" customWidth="1"/>
    <col min="7" max="7" width="2.33203125" style="11" bestFit="1" customWidth="1"/>
    <col min="8" max="8" width="17.1640625" style="11" bestFit="1" customWidth="1"/>
    <col min="9" max="9" width="1" style="11" customWidth="1"/>
    <col min="10" max="10" width="16.83203125" style="11" customWidth="1"/>
    <col min="11" max="11" width="2" style="11" customWidth="1"/>
    <col min="12" max="12" width="16.83203125" style="11" customWidth="1"/>
    <col min="13" max="13" width="2" style="11" customWidth="1"/>
    <col min="14" max="14" width="17.6640625" style="11" bestFit="1" customWidth="1"/>
    <col min="15" max="15" width="2" style="11" customWidth="1"/>
    <col min="16" max="16" width="18.1640625" style="11" customWidth="1"/>
    <col min="17" max="17" width="17" style="11" bestFit="1" customWidth="1"/>
    <col min="18" max="18" width="20.5" style="11" bestFit="1" customWidth="1"/>
    <col min="19" max="19" width="18.5" style="11" customWidth="1"/>
    <col min="20" max="20" width="21.33203125" style="11" customWidth="1"/>
    <col min="21" max="21" width="18.33203125" style="11" bestFit="1" customWidth="1"/>
    <col min="22" max="22" width="10.33203125" style="11"/>
    <col min="23" max="23" width="18.33203125" style="11" bestFit="1" customWidth="1"/>
    <col min="24" max="24" width="10.33203125" style="11"/>
    <col min="25" max="25" width="18.33203125" style="11" bestFit="1" customWidth="1"/>
    <col min="26" max="26" width="16" style="11" bestFit="1" customWidth="1"/>
    <col min="27" max="27" width="10.6640625" style="11" bestFit="1" customWidth="1"/>
    <col min="28" max="28" width="16" style="11" bestFit="1" customWidth="1"/>
    <col min="29" max="16384" width="10.33203125" style="11"/>
  </cols>
  <sheetData>
    <row r="1" spans="1:18" ht="16.5" customHeight="1" x14ac:dyDescent="0.3">
      <c r="A1" s="277" t="s">
        <v>156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8" ht="15" x14ac:dyDescent="0.3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8" ht="15" x14ac:dyDescent="0.3">
      <c r="A3" s="214"/>
      <c r="B3" s="48"/>
      <c r="C3" s="214"/>
      <c r="D3" s="214"/>
      <c r="E3" s="214"/>
      <c r="F3" s="215"/>
      <c r="G3" s="215"/>
      <c r="H3" s="215"/>
      <c r="I3" s="215"/>
      <c r="J3" s="215"/>
      <c r="K3" s="215"/>
      <c r="L3" s="215"/>
      <c r="M3" s="215"/>
      <c r="N3" s="216"/>
      <c r="O3" s="214"/>
    </row>
    <row r="4" spans="1:18" ht="60" x14ac:dyDescent="0.3">
      <c r="B4" s="217" t="s">
        <v>45</v>
      </c>
      <c r="C4" s="218"/>
      <c r="D4" s="217" t="s">
        <v>16</v>
      </c>
      <c r="E4" s="218"/>
      <c r="F4" s="217" t="s">
        <v>169</v>
      </c>
      <c r="G4" s="219"/>
      <c r="H4" s="221" t="s">
        <v>170</v>
      </c>
      <c r="I4" s="219"/>
      <c r="J4" s="217" t="s">
        <v>171</v>
      </c>
      <c r="K4" s="219"/>
      <c r="L4" s="217" t="s">
        <v>172</v>
      </c>
      <c r="M4" s="219"/>
      <c r="N4" s="217" t="s">
        <v>50</v>
      </c>
      <c r="P4" s="85"/>
      <c r="R4" s="85"/>
    </row>
    <row r="5" spans="1:18" ht="6" customHeight="1" x14ac:dyDescent="0.3">
      <c r="B5" s="76"/>
      <c r="C5" s="76"/>
      <c r="D5" s="76"/>
      <c r="E5" s="76"/>
      <c r="F5" s="220"/>
      <c r="G5" s="76"/>
      <c r="H5" s="222"/>
      <c r="I5" s="76"/>
      <c r="J5" s="76"/>
      <c r="K5" s="76"/>
      <c r="L5" s="220"/>
      <c r="M5" s="76"/>
      <c r="N5" s="220"/>
    </row>
    <row r="6" spans="1:18" ht="6" customHeight="1" x14ac:dyDescent="0.3">
      <c r="B6" s="86"/>
      <c r="C6" s="86"/>
      <c r="D6" s="86"/>
      <c r="E6" s="86"/>
      <c r="F6" s="87"/>
      <c r="G6" s="87"/>
      <c r="H6" s="87"/>
      <c r="I6" s="87"/>
      <c r="J6" s="92"/>
      <c r="K6" s="87"/>
      <c r="L6" s="92"/>
      <c r="M6" s="87"/>
      <c r="N6" s="87"/>
    </row>
    <row r="7" spans="1:18" x14ac:dyDescent="0.35">
      <c r="B7" s="60" t="s">
        <v>139</v>
      </c>
      <c r="C7" s="76"/>
      <c r="D7" s="77"/>
      <c r="E7" s="76"/>
      <c r="F7" s="78">
        <v>432842995.31999999</v>
      </c>
      <c r="G7" s="79">
        <v>0</v>
      </c>
      <c r="H7" s="78">
        <v>69635354</v>
      </c>
      <c r="I7" s="80"/>
      <c r="J7" s="151">
        <v>20880656</v>
      </c>
      <c r="K7" s="79"/>
      <c r="L7" s="152">
        <v>-702802240.82000005</v>
      </c>
      <c r="M7" s="79"/>
      <c r="N7" s="93">
        <v>-179443235.50000006</v>
      </c>
      <c r="O7" s="94"/>
      <c r="P7" s="70"/>
      <c r="R7" s="95"/>
    </row>
    <row r="8" spans="1:18" x14ac:dyDescent="0.35">
      <c r="B8" s="84" t="s">
        <v>49</v>
      </c>
      <c r="C8" s="76"/>
      <c r="D8" s="84" t="s">
        <v>168</v>
      </c>
      <c r="E8" s="76"/>
      <c r="F8" s="81"/>
      <c r="G8" s="82"/>
      <c r="H8" s="97"/>
      <c r="I8" s="83"/>
      <c r="J8"/>
      <c r="K8" s="82"/>
      <c r="L8" s="83">
        <v>1518652.5500001099</v>
      </c>
      <c r="M8" s="82"/>
      <c r="N8" s="83">
        <f>SUM(F8:L8)</f>
        <v>1518652.5500001099</v>
      </c>
      <c r="O8" s="96"/>
      <c r="R8" s="95"/>
    </row>
    <row r="9" spans="1:18" x14ac:dyDescent="0.35">
      <c r="B9" s="68" t="s">
        <v>144</v>
      </c>
      <c r="C9" s="76"/>
      <c r="D9" s="91" t="s">
        <v>167</v>
      </c>
      <c r="E9" s="76"/>
      <c r="F9" s="81"/>
      <c r="G9" s="82"/>
      <c r="H9" s="81"/>
      <c r="I9" s="83"/>
      <c r="J9"/>
      <c r="K9" s="82"/>
      <c r="L9" s="83">
        <v>3028028.339999998</v>
      </c>
      <c r="M9" s="82"/>
      <c r="N9" s="83">
        <f t="shared" ref="N9:N11" si="0">SUM(F9:L9)</f>
        <v>3028028.339999998</v>
      </c>
      <c r="O9" s="96"/>
      <c r="R9" s="95"/>
    </row>
    <row r="10" spans="1:18" x14ac:dyDescent="0.35">
      <c r="B10" s="68" t="s">
        <v>155</v>
      </c>
      <c r="C10" s="76"/>
      <c r="D10" s="91" t="s">
        <v>143</v>
      </c>
      <c r="E10" s="76"/>
      <c r="F10" s="81"/>
      <c r="G10" s="82"/>
      <c r="H10" s="81"/>
      <c r="I10" s="83"/>
      <c r="J10"/>
      <c r="K10" s="82"/>
      <c r="L10" s="83"/>
      <c r="M10" s="82"/>
      <c r="N10" s="83">
        <f t="shared" si="0"/>
        <v>0</v>
      </c>
      <c r="O10" s="96"/>
      <c r="R10" s="95"/>
    </row>
    <row r="11" spans="1:18" x14ac:dyDescent="0.35">
      <c r="B11" s="68" t="s">
        <v>126</v>
      </c>
      <c r="C11" s="76"/>
      <c r="D11" s="68">
        <v>21</v>
      </c>
      <c r="E11" s="76"/>
      <c r="F11" s="81"/>
      <c r="G11" s="82"/>
      <c r="H11" s="81"/>
      <c r="I11" s="83"/>
      <c r="J11" s="83">
        <v>317411</v>
      </c>
      <c r="K11" s="82"/>
      <c r="L11" s="97"/>
      <c r="M11" s="82"/>
      <c r="N11" s="83">
        <f t="shared" si="0"/>
        <v>317411</v>
      </c>
      <c r="O11" s="96"/>
      <c r="R11" s="95"/>
    </row>
    <row r="12" spans="1:18" ht="15" x14ac:dyDescent="0.3">
      <c r="B12" s="60" t="s">
        <v>179</v>
      </c>
      <c r="C12" s="76"/>
      <c r="D12" s="77"/>
      <c r="E12" s="76"/>
      <c r="F12" s="78">
        <f>SUM(F7:F11)</f>
        <v>432842995.31999999</v>
      </c>
      <c r="G12" s="79"/>
      <c r="H12" s="78">
        <f>SUM(H7:H11)</f>
        <v>69635354</v>
      </c>
      <c r="I12" s="80"/>
      <c r="J12" s="78">
        <f>SUM(J7:J11)</f>
        <v>21198067</v>
      </c>
      <c r="K12" s="79"/>
      <c r="L12" s="78">
        <f>SUM(L7:L11)</f>
        <v>-698255559.92999995</v>
      </c>
      <c r="M12" s="82"/>
      <c r="N12" s="78">
        <f>SUM(N7:N11)</f>
        <v>-174579143.60999995</v>
      </c>
      <c r="P12" s="70"/>
    </row>
    <row r="13" spans="1:18" ht="15" x14ac:dyDescent="0.3">
      <c r="B13" s="242" t="s">
        <v>111</v>
      </c>
      <c r="C13" s="86"/>
      <c r="D13" s="242"/>
      <c r="E13" s="86"/>
      <c r="F13" s="244">
        <f>F12-F7</f>
        <v>0</v>
      </c>
      <c r="G13" s="87"/>
      <c r="H13" s="244">
        <f>H12-H7</f>
        <v>0</v>
      </c>
      <c r="I13" s="87"/>
      <c r="J13" s="244">
        <f>J12-J7</f>
        <v>317411</v>
      </c>
      <c r="K13" s="87"/>
      <c r="L13" s="244">
        <f>L12-L7</f>
        <v>4546680.8900001049</v>
      </c>
      <c r="M13" s="87"/>
      <c r="N13" s="244">
        <f>N12-N7</f>
        <v>4864091.8900001049</v>
      </c>
      <c r="P13" s="53"/>
    </row>
    <row r="14" spans="1:18" x14ac:dyDescent="0.35">
      <c r="H14" s="88"/>
    </row>
    <row r="15" spans="1:18" ht="15" x14ac:dyDescent="0.3">
      <c r="B15" s="60" t="s">
        <v>154</v>
      </c>
      <c r="C15" s="76"/>
      <c r="D15" s="239"/>
      <c r="E15" s="76"/>
      <c r="F15" s="240">
        <v>432842995.31999999</v>
      </c>
      <c r="G15" s="79"/>
      <c r="H15" s="240">
        <v>69635354</v>
      </c>
      <c r="I15" s="80"/>
      <c r="J15" s="151">
        <v>27942067</v>
      </c>
      <c r="K15" s="79"/>
      <c r="L15" s="152">
        <v>-913521966.38000011</v>
      </c>
      <c r="M15" s="79"/>
      <c r="N15" s="152">
        <f>SUM(F15:L15)</f>
        <v>-383101550.06000012</v>
      </c>
    </row>
    <row r="16" spans="1:18" x14ac:dyDescent="0.35">
      <c r="B16" s="84" t="s">
        <v>49</v>
      </c>
      <c r="C16" s="76"/>
      <c r="D16" s="84" t="s">
        <v>168</v>
      </c>
      <c r="E16" s="76"/>
      <c r="F16" s="81"/>
      <c r="G16" s="82"/>
      <c r="H16" s="83"/>
      <c r="I16" s="82"/>
      <c r="J16" s="82"/>
      <c r="K16" s="82"/>
      <c r="L16" s="83">
        <v>32820505.940000005</v>
      </c>
      <c r="M16" s="82"/>
      <c r="N16" s="83">
        <f>SUM(F16:L16)</f>
        <v>32820505.940000005</v>
      </c>
    </row>
    <row r="17" spans="2:14" ht="15" x14ac:dyDescent="0.3">
      <c r="B17" s="68" t="s">
        <v>144</v>
      </c>
      <c r="C17" s="76"/>
      <c r="D17" s="68" t="s">
        <v>167</v>
      </c>
      <c r="E17" s="76"/>
      <c r="F17" s="81"/>
      <c r="G17" s="82"/>
      <c r="H17" s="89"/>
      <c r="I17" s="90"/>
      <c r="J17" s="90"/>
      <c r="K17" s="82"/>
      <c r="L17" s="83">
        <v>-5873058.3199999984</v>
      </c>
      <c r="M17" s="82"/>
      <c r="N17" s="83">
        <f>SUM(F17:L17)</f>
        <v>-5873058.3199999984</v>
      </c>
    </row>
    <row r="18" spans="2:14" ht="15" x14ac:dyDescent="0.3">
      <c r="B18" s="91" t="s">
        <v>126</v>
      </c>
      <c r="C18" s="76"/>
      <c r="D18" s="68">
        <v>21</v>
      </c>
      <c r="E18" s="76"/>
      <c r="F18" s="81"/>
      <c r="G18" s="82"/>
      <c r="H18" s="89"/>
      <c r="I18" s="90"/>
      <c r="J18" s="83">
        <v>1211621</v>
      </c>
      <c r="K18" s="82"/>
      <c r="L18" s="83"/>
      <c r="M18" s="82"/>
      <c r="N18" s="83">
        <f>SUM(F18:L18)</f>
        <v>1211621</v>
      </c>
    </row>
    <row r="19" spans="2:14" ht="15" x14ac:dyDescent="0.3">
      <c r="B19" s="60" t="s">
        <v>180</v>
      </c>
      <c r="C19" s="76"/>
      <c r="D19" s="77"/>
      <c r="E19" s="76"/>
      <c r="F19" s="78">
        <f>SUM(F15:F18)</f>
        <v>432842995.31999999</v>
      </c>
      <c r="G19" s="79"/>
      <c r="H19" s="78">
        <f>SUM(H15:H18)</f>
        <v>69635354</v>
      </c>
      <c r="I19" s="80"/>
      <c r="J19" s="78">
        <f>SUM(J15:J18)</f>
        <v>29153688</v>
      </c>
      <c r="K19" s="79"/>
      <c r="L19" s="78">
        <f>SUM(L15:L18)</f>
        <v>-886574518.76000011</v>
      </c>
      <c r="M19" s="82"/>
      <c r="N19" s="78">
        <f>SUM(N15:N18)</f>
        <v>-354942481.44000012</v>
      </c>
    </row>
    <row r="20" spans="2:14" ht="15" x14ac:dyDescent="0.3">
      <c r="B20" s="242" t="s">
        <v>111</v>
      </c>
      <c r="C20" s="243"/>
      <c r="D20" s="242"/>
      <c r="E20" s="243"/>
      <c r="F20" s="244">
        <f>F19-F15</f>
        <v>0</v>
      </c>
      <c r="G20" s="92"/>
      <c r="H20" s="244">
        <f>H19-H15</f>
        <v>0</v>
      </c>
      <c r="I20" s="92"/>
      <c r="J20" s="244">
        <f>J19-J15</f>
        <v>1211621</v>
      </c>
      <c r="K20" s="92"/>
      <c r="L20" s="244">
        <f>L19-L15</f>
        <v>26947447.620000005</v>
      </c>
      <c r="M20" s="92"/>
      <c r="N20" s="244">
        <f>N19-N15</f>
        <v>28159068.620000005</v>
      </c>
    </row>
    <row r="21" spans="2:14" ht="6" customHeight="1" x14ac:dyDescent="0.3">
      <c r="B21" s="86"/>
      <c r="C21" s="86"/>
      <c r="D21" s="86"/>
      <c r="E21" s="86"/>
      <c r="F21" s="241"/>
      <c r="G21" s="87"/>
      <c r="H21" s="241"/>
      <c r="I21" s="87"/>
      <c r="J21" s="241"/>
      <c r="K21" s="87"/>
      <c r="L21" s="241"/>
      <c r="M21" s="87"/>
      <c r="N21" s="241"/>
    </row>
    <row r="22" spans="2:14" ht="15" x14ac:dyDescent="0.3">
      <c r="B22" s="76" t="s">
        <v>48</v>
      </c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8"/>
  <sheetViews>
    <sheetView showGridLines="0" zoomScaleNormal="100" workbookViewId="0">
      <selection activeCell="N22" sqref="N22"/>
    </sheetView>
  </sheetViews>
  <sheetFormatPr defaultColWidth="9.33203125" defaultRowHeight="15" x14ac:dyDescent="0.3"/>
  <cols>
    <col min="1" max="1" width="5.5" style="3" customWidth="1"/>
    <col min="2" max="2" width="4" style="3" customWidth="1"/>
    <col min="3" max="3" width="80" style="3" customWidth="1"/>
    <col min="4" max="4" width="2" style="3" customWidth="1"/>
    <col min="5" max="5" width="11" style="3" customWidth="1"/>
    <col min="6" max="6" width="16.83203125" style="3" customWidth="1"/>
    <col min="7" max="7" width="2.83203125" style="3" customWidth="1"/>
    <col min="8" max="8" width="16.83203125" style="3" customWidth="1"/>
    <col min="9" max="9" width="3.1640625" style="3" customWidth="1"/>
    <col min="10" max="12" width="9.33203125" style="3"/>
    <col min="13" max="13" width="16.1640625" style="3" bestFit="1" customWidth="1"/>
    <col min="14" max="16384" width="9.33203125" style="3"/>
  </cols>
  <sheetData>
    <row r="1" spans="1:16" x14ac:dyDescent="0.3">
      <c r="A1" s="282" t="s">
        <v>115</v>
      </c>
      <c r="B1" s="282"/>
      <c r="C1" s="282"/>
      <c r="D1" s="282"/>
      <c r="E1" s="282"/>
      <c r="F1" s="282"/>
      <c r="G1" s="282"/>
      <c r="H1" s="282"/>
      <c r="I1" s="282"/>
    </row>
    <row r="2" spans="1:16" x14ac:dyDescent="0.3">
      <c r="A2" s="282"/>
      <c r="B2" s="282"/>
      <c r="C2" s="282"/>
      <c r="D2" s="282"/>
      <c r="E2" s="282"/>
      <c r="F2" s="282"/>
      <c r="G2" s="282"/>
      <c r="H2" s="282"/>
      <c r="I2" s="282"/>
    </row>
    <row r="3" spans="1:16" x14ac:dyDescent="0.3">
      <c r="A3" s="202"/>
      <c r="B3" s="202"/>
      <c r="C3" s="203"/>
      <c r="D3" s="202"/>
      <c r="E3" s="203"/>
    </row>
    <row r="4" spans="1:16" ht="18" customHeight="1" x14ac:dyDescent="0.3">
      <c r="A4" s="202"/>
      <c r="B4" s="202"/>
      <c r="C4" s="280" t="s">
        <v>45</v>
      </c>
      <c r="D4" s="202"/>
      <c r="E4" s="278" t="s">
        <v>16</v>
      </c>
      <c r="F4" s="283" t="s">
        <v>178</v>
      </c>
      <c r="G4" s="283"/>
      <c r="H4" s="283"/>
    </row>
    <row r="5" spans="1:16" ht="19.5" customHeight="1" x14ac:dyDescent="0.3">
      <c r="A5" s="204"/>
      <c r="B5" s="204"/>
      <c r="C5" s="280"/>
      <c r="D5" s="204"/>
      <c r="E5" s="278"/>
      <c r="F5" s="284"/>
      <c r="G5" s="284"/>
      <c r="H5" s="284"/>
    </row>
    <row r="6" spans="1:16" ht="15.75" x14ac:dyDescent="0.35">
      <c r="C6" s="281"/>
      <c r="D6" s="205"/>
      <c r="E6" s="279"/>
      <c r="F6" s="206">
        <v>2023</v>
      </c>
      <c r="G6" s="207"/>
      <c r="H6" s="206">
        <v>2022</v>
      </c>
    </row>
    <row r="7" spans="1:16" x14ac:dyDescent="0.3">
      <c r="C7" s="208" t="s">
        <v>71</v>
      </c>
      <c r="D7" s="205"/>
      <c r="E7" s="7"/>
    </row>
    <row r="8" spans="1:16" x14ac:dyDescent="0.3">
      <c r="C8" s="208" t="s">
        <v>157</v>
      </c>
      <c r="D8" s="205"/>
      <c r="E8" s="223" t="s">
        <v>167</v>
      </c>
      <c r="F8" s="1">
        <v>-5873058.3199999984</v>
      </c>
      <c r="H8" s="1">
        <v>3028028.339999998</v>
      </c>
    </row>
    <row r="9" spans="1:16" x14ac:dyDescent="0.3">
      <c r="C9" s="209" t="s">
        <v>70</v>
      </c>
      <c r="D9" s="205"/>
      <c r="E9" s="7"/>
      <c r="F9" s="2"/>
      <c r="H9" s="2"/>
    </row>
    <row r="10" spans="1:16" x14ac:dyDescent="0.3">
      <c r="C10" s="210" t="s">
        <v>69</v>
      </c>
      <c r="D10" s="205"/>
      <c r="E10" s="223">
        <v>10</v>
      </c>
      <c r="F10" s="4">
        <v>3212909.3200000008</v>
      </c>
      <c r="H10" s="4">
        <v>4465912.57</v>
      </c>
    </row>
    <row r="11" spans="1:16" hidden="1" x14ac:dyDescent="0.3">
      <c r="C11" s="210" t="s">
        <v>122</v>
      </c>
      <c r="D11" s="205"/>
      <c r="E11" s="223">
        <v>10</v>
      </c>
      <c r="F11" s="4">
        <v>0</v>
      </c>
      <c r="H11" s="4">
        <v>0</v>
      </c>
    </row>
    <row r="12" spans="1:16" x14ac:dyDescent="0.3">
      <c r="C12" s="210" t="s">
        <v>126</v>
      </c>
      <c r="D12" s="205"/>
      <c r="E12" s="223">
        <v>21</v>
      </c>
      <c r="F12" s="4">
        <v>1211621</v>
      </c>
      <c r="H12" s="4">
        <v>317411</v>
      </c>
    </row>
    <row r="13" spans="1:16" x14ac:dyDescent="0.3">
      <c r="C13" s="210" t="s">
        <v>49</v>
      </c>
      <c r="D13" s="205"/>
      <c r="E13" s="223" t="s">
        <v>168</v>
      </c>
      <c r="F13" s="4">
        <v>32820505.940000005</v>
      </c>
      <c r="H13" s="4">
        <v>1518652.5500001069</v>
      </c>
    </row>
    <row r="14" spans="1:16" x14ac:dyDescent="0.3">
      <c r="C14" s="210" t="s">
        <v>147</v>
      </c>
      <c r="D14" s="205"/>
      <c r="E14" s="223">
        <v>26</v>
      </c>
      <c r="F14" s="4">
        <v>317492.98000000004</v>
      </c>
      <c r="H14" s="4">
        <v>-6857502.6900000004</v>
      </c>
    </row>
    <row r="15" spans="1:16" x14ac:dyDescent="0.3">
      <c r="C15" s="210" t="s">
        <v>148</v>
      </c>
      <c r="D15" s="205"/>
      <c r="E15" s="223">
        <v>25</v>
      </c>
      <c r="F15" s="4">
        <v>-684504.15999999992</v>
      </c>
      <c r="H15" s="4">
        <v>10617.060000000001</v>
      </c>
    </row>
    <row r="16" spans="1:16" x14ac:dyDescent="0.3">
      <c r="C16" s="210" t="s">
        <v>68</v>
      </c>
      <c r="D16" s="205"/>
      <c r="E16" s="223">
        <v>28</v>
      </c>
      <c r="F16" s="4">
        <v>9321453.1000000015</v>
      </c>
      <c r="H16" s="4">
        <v>6313844.0600000005</v>
      </c>
      <c r="K16" s="255"/>
      <c r="L16" s="255"/>
      <c r="M16" s="255"/>
      <c r="N16" s="255"/>
      <c r="O16" s="255"/>
      <c r="P16" s="255"/>
    </row>
    <row r="17" spans="3:17" hidden="1" x14ac:dyDescent="0.3">
      <c r="C17" s="210" t="s">
        <v>123</v>
      </c>
      <c r="D17" s="205"/>
      <c r="E17" s="223" t="s">
        <v>173</v>
      </c>
      <c r="F17" s="4">
        <v>0</v>
      </c>
      <c r="H17" s="4">
        <v>0</v>
      </c>
    </row>
    <row r="18" spans="3:17" x14ac:dyDescent="0.3">
      <c r="C18" s="209" t="s">
        <v>67</v>
      </c>
      <c r="D18" s="205"/>
      <c r="E18" s="223"/>
      <c r="H18" s="4"/>
    </row>
    <row r="19" spans="3:17" x14ac:dyDescent="0.3">
      <c r="C19" s="210" t="s">
        <v>133</v>
      </c>
      <c r="D19" s="205"/>
      <c r="E19" s="223">
        <f>BP!D8</f>
        <v>5</v>
      </c>
      <c r="F19" s="4">
        <v>878574.8899999999</v>
      </c>
      <c r="H19" s="237">
        <v>-1028646.3599999993</v>
      </c>
      <c r="K19" s="255"/>
      <c r="L19" s="255"/>
      <c r="M19" s="255"/>
      <c r="N19" s="255"/>
      <c r="O19" s="255"/>
      <c r="P19" s="255"/>
      <c r="Q19" s="255"/>
    </row>
    <row r="20" spans="3:17" x14ac:dyDescent="0.3">
      <c r="C20" s="210" t="s">
        <v>12</v>
      </c>
      <c r="E20" s="224">
        <f>BP!D9</f>
        <v>7</v>
      </c>
      <c r="F20" s="4">
        <v>368738.28000000026</v>
      </c>
      <c r="H20" s="6">
        <v>-918838.13999999966</v>
      </c>
    </row>
    <row r="21" spans="3:17" x14ac:dyDescent="0.3">
      <c r="C21" s="210" t="s">
        <v>134</v>
      </c>
      <c r="E21" s="224">
        <f>BP!D10</f>
        <v>8</v>
      </c>
      <c r="F21" s="4">
        <v>369670.84999999963</v>
      </c>
      <c r="H21" s="6">
        <v>-146090.62000000011</v>
      </c>
    </row>
    <row r="22" spans="3:17" x14ac:dyDescent="0.3">
      <c r="C22" s="210" t="s">
        <v>65</v>
      </c>
      <c r="E22" s="224"/>
      <c r="F22" s="4">
        <v>-173088.85</v>
      </c>
      <c r="H22" s="6">
        <v>-139988.95000000001</v>
      </c>
    </row>
    <row r="23" spans="3:17" x14ac:dyDescent="0.3">
      <c r="C23" s="210" t="s">
        <v>66</v>
      </c>
      <c r="E23" s="224">
        <f>BP!D12</f>
        <v>6</v>
      </c>
      <c r="F23" s="4">
        <v>-197344.65000000037</v>
      </c>
      <c r="H23" s="6">
        <v>-2180262.0700000003</v>
      </c>
    </row>
    <row r="24" spans="3:17" x14ac:dyDescent="0.3">
      <c r="C24" s="210" t="s">
        <v>64</v>
      </c>
      <c r="E24" s="224">
        <f>BP!D18</f>
        <v>9</v>
      </c>
      <c r="F24" s="4">
        <v>-227249.86999999965</v>
      </c>
      <c r="H24" s="6">
        <v>-134332.56999999983</v>
      </c>
    </row>
    <row r="25" spans="3:17" ht="15.75" x14ac:dyDescent="0.35">
      <c r="C25" s="209" t="s">
        <v>63</v>
      </c>
      <c r="E25" s="224"/>
      <c r="F25" s="4"/>
      <c r="H25" s="238"/>
    </row>
    <row r="26" spans="3:17" x14ac:dyDescent="0.3">
      <c r="C26" s="210" t="s">
        <v>29</v>
      </c>
      <c r="E26" s="224">
        <v>13</v>
      </c>
      <c r="F26" s="4">
        <v>-376714.44999999972</v>
      </c>
      <c r="H26" s="237">
        <v>1288517.0900000003</v>
      </c>
      <c r="K26" s="255"/>
      <c r="L26" s="255"/>
      <c r="M26" s="255"/>
      <c r="N26" s="255"/>
      <c r="O26" s="255"/>
      <c r="P26" s="255"/>
      <c r="Q26" s="255"/>
    </row>
    <row r="27" spans="3:17" x14ac:dyDescent="0.3">
      <c r="C27" s="210" t="s">
        <v>129</v>
      </c>
      <c r="E27" s="224">
        <f>BP!P8</f>
        <v>11</v>
      </c>
      <c r="F27" s="4">
        <v>-1063127.7600000002</v>
      </c>
      <c r="H27" s="4">
        <v>1914718.4800000004</v>
      </c>
    </row>
    <row r="28" spans="3:17" x14ac:dyDescent="0.3">
      <c r="C28" s="210" t="s">
        <v>130</v>
      </c>
      <c r="E28" s="224">
        <f>BP!P9</f>
        <v>12</v>
      </c>
      <c r="F28" s="4">
        <v>-33559621.209999993</v>
      </c>
      <c r="H28" s="4">
        <v>6004738.3399999887</v>
      </c>
    </row>
    <row r="29" spans="3:17" x14ac:dyDescent="0.3">
      <c r="C29" s="210" t="s">
        <v>153</v>
      </c>
      <c r="E29" s="224">
        <v>15</v>
      </c>
      <c r="F29" s="4">
        <v>472392.92000000179</v>
      </c>
      <c r="H29" s="3">
        <v>0</v>
      </c>
    </row>
    <row r="30" spans="3:17" x14ac:dyDescent="0.3">
      <c r="C30" s="210" t="s">
        <v>28</v>
      </c>
      <c r="E30" s="224" t="s">
        <v>145</v>
      </c>
      <c r="F30" s="4">
        <v>-244236.57999999821</v>
      </c>
      <c r="H30" s="4">
        <v>304507.40999999922</v>
      </c>
    </row>
    <row r="31" spans="3:17" x14ac:dyDescent="0.3">
      <c r="C31" s="210" t="s">
        <v>62</v>
      </c>
      <c r="E31" s="225" t="s">
        <v>174</v>
      </c>
      <c r="F31" s="4">
        <v>-7052481.1099999733</v>
      </c>
      <c r="H31" s="4">
        <v>-2648280.7400000049</v>
      </c>
      <c r="M31" s="255"/>
    </row>
    <row r="32" spans="3:17" x14ac:dyDescent="0.3">
      <c r="C32" s="208" t="s">
        <v>61</v>
      </c>
      <c r="E32" s="224"/>
      <c r="F32" s="1"/>
      <c r="H32" s="1"/>
    </row>
    <row r="33" spans="3:8" x14ac:dyDescent="0.3">
      <c r="C33" s="209" t="s">
        <v>60</v>
      </c>
      <c r="E33" s="224"/>
      <c r="F33" s="4">
        <v>0</v>
      </c>
      <c r="H33" s="4">
        <v>0</v>
      </c>
    </row>
    <row r="34" spans="3:8" ht="6" customHeight="1" x14ac:dyDescent="0.3">
      <c r="C34" s="209"/>
      <c r="F34" s="4"/>
      <c r="H34" s="4"/>
    </row>
    <row r="35" spans="3:8" x14ac:dyDescent="0.3">
      <c r="C35" s="211" t="s">
        <v>59</v>
      </c>
      <c r="F35" s="5">
        <v>-478067.67999994382</v>
      </c>
      <c r="H35" s="5">
        <v>11113004.760000087</v>
      </c>
    </row>
    <row r="36" spans="3:8" ht="6" customHeight="1" x14ac:dyDescent="0.3">
      <c r="C36" s="8"/>
      <c r="F36" s="2"/>
      <c r="H36" s="2"/>
    </row>
    <row r="37" spans="3:8" x14ac:dyDescent="0.3">
      <c r="C37" s="208" t="s">
        <v>58</v>
      </c>
      <c r="F37" s="2"/>
      <c r="H37" s="2"/>
    </row>
    <row r="38" spans="3:8" x14ac:dyDescent="0.3">
      <c r="C38" s="208"/>
      <c r="F38" s="2"/>
      <c r="H38" s="2"/>
    </row>
    <row r="39" spans="3:8" x14ac:dyDescent="0.3">
      <c r="C39" s="212" t="s">
        <v>151</v>
      </c>
      <c r="F39" s="2">
        <v>0</v>
      </c>
      <c r="H39" s="2"/>
    </row>
    <row r="40" spans="3:8" x14ac:dyDescent="0.3">
      <c r="C40" s="212" t="s">
        <v>150</v>
      </c>
      <c r="F40" s="2">
        <v>0</v>
      </c>
      <c r="H40" s="2"/>
    </row>
    <row r="41" spans="3:8" x14ac:dyDescent="0.3">
      <c r="C41" s="209" t="s">
        <v>57</v>
      </c>
      <c r="E41" s="224">
        <v>10</v>
      </c>
      <c r="F41" s="6">
        <v>-4821366.04</v>
      </c>
      <c r="H41" s="6">
        <v>-7457254.6400000006</v>
      </c>
    </row>
    <row r="42" spans="3:8" ht="13.5" customHeight="1" x14ac:dyDescent="0.3">
      <c r="C42" s="209" t="s">
        <v>141</v>
      </c>
      <c r="E42" s="224"/>
      <c r="F42" s="6">
        <v>0</v>
      </c>
      <c r="H42" s="6">
        <v>-28592.04</v>
      </c>
    </row>
    <row r="43" spans="3:8" x14ac:dyDescent="0.3">
      <c r="C43" s="211" t="s">
        <v>56</v>
      </c>
      <c r="F43" s="5">
        <v>-4821366.04</v>
      </c>
      <c r="H43" s="5">
        <v>-7485846.6800000006</v>
      </c>
    </row>
    <row r="44" spans="3:8" ht="6" customHeight="1" x14ac:dyDescent="0.3">
      <c r="C44" s="208"/>
      <c r="F44" s="9"/>
      <c r="H44" s="9"/>
    </row>
    <row r="45" spans="3:8" x14ac:dyDescent="0.3">
      <c r="C45" s="208" t="s">
        <v>55</v>
      </c>
      <c r="F45" s="2"/>
      <c r="H45" s="2"/>
    </row>
    <row r="46" spans="3:8" ht="15" customHeight="1" x14ac:dyDescent="0.3">
      <c r="C46" s="209" t="s">
        <v>54</v>
      </c>
      <c r="F46" s="6">
        <v>0</v>
      </c>
      <c r="H46" s="6">
        <v>0</v>
      </c>
    </row>
    <row r="47" spans="3:8" ht="6" customHeight="1" x14ac:dyDescent="0.3">
      <c r="C47" s="8"/>
      <c r="F47" s="2"/>
      <c r="H47" s="2"/>
    </row>
    <row r="48" spans="3:8" x14ac:dyDescent="0.3">
      <c r="C48" s="211" t="s">
        <v>53</v>
      </c>
      <c r="F48" s="5">
        <v>0</v>
      </c>
      <c r="H48" s="5">
        <v>0</v>
      </c>
    </row>
    <row r="49" spans="1:9" ht="6" customHeight="1" x14ac:dyDescent="0.3">
      <c r="C49" s="8"/>
      <c r="F49" s="2"/>
      <c r="H49" s="2"/>
    </row>
    <row r="50" spans="1:9" x14ac:dyDescent="0.3">
      <c r="C50" s="211" t="s">
        <v>52</v>
      </c>
      <c r="F50" s="5">
        <v>-5299433.7199999439</v>
      </c>
      <c r="H50" s="5">
        <v>3627158.0800000867</v>
      </c>
    </row>
    <row r="51" spans="1:9" ht="6" customHeight="1" x14ac:dyDescent="0.3">
      <c r="C51" s="8"/>
      <c r="F51" s="2"/>
      <c r="H51" s="2"/>
    </row>
    <row r="52" spans="1:9" ht="15" customHeight="1" x14ac:dyDescent="0.3">
      <c r="C52" s="212" t="s">
        <v>113</v>
      </c>
      <c r="E52" s="224">
        <f>BP!D7</f>
        <v>4</v>
      </c>
      <c r="F52" s="4">
        <v>55722205.890000001</v>
      </c>
      <c r="H52" s="4">
        <v>70658100.620000005</v>
      </c>
    </row>
    <row r="53" spans="1:9" ht="6" customHeight="1" x14ac:dyDescent="0.3">
      <c r="C53" s="8"/>
      <c r="E53" s="224"/>
      <c r="F53" s="2"/>
      <c r="H53" s="2"/>
    </row>
    <row r="54" spans="1:9" ht="15" customHeight="1" x14ac:dyDescent="0.3">
      <c r="C54" s="212" t="s">
        <v>114</v>
      </c>
      <c r="E54" s="224">
        <f>E52</f>
        <v>4</v>
      </c>
      <c r="F54" s="4">
        <v>50422772.170000002</v>
      </c>
      <c r="H54" s="4">
        <v>74285258.700000003</v>
      </c>
    </row>
    <row r="55" spans="1:9" ht="6" customHeight="1" x14ac:dyDescent="0.3">
      <c r="C55" s="8"/>
      <c r="F55" s="2"/>
      <c r="H55" s="2"/>
    </row>
    <row r="56" spans="1:9" x14ac:dyDescent="0.3">
      <c r="A56" s="212"/>
      <c r="B56" s="212"/>
      <c r="C56" s="211" t="s">
        <v>51</v>
      </c>
      <c r="F56" s="5">
        <v>-5299433.7199999988</v>
      </c>
      <c r="H56" s="5">
        <v>3627158.0799999982</v>
      </c>
    </row>
    <row r="57" spans="1:9" x14ac:dyDescent="0.3">
      <c r="C57" s="213" t="s">
        <v>48</v>
      </c>
    </row>
    <row r="58" spans="1:9" x14ac:dyDescent="0.3">
      <c r="F58" s="70"/>
      <c r="G58" s="70"/>
      <c r="H58" s="70"/>
      <c r="I58" s="70"/>
    </row>
  </sheetData>
  <mergeCells count="4">
    <mergeCell ref="E4:E6"/>
    <mergeCell ref="C4:C6"/>
    <mergeCell ref="A1:I2"/>
    <mergeCell ref="F4:H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2" orientation="portrait" r:id="rId1"/>
  <ignoredErrors>
    <ignoredError sqref="E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8"/>
  <sheetViews>
    <sheetView showGridLines="0" zoomScaleNormal="100" zoomScaleSheetLayoutView="90" workbookViewId="0">
      <selection activeCell="J34" sqref="J34"/>
    </sheetView>
  </sheetViews>
  <sheetFormatPr defaultColWidth="9.33203125" defaultRowHeight="15" x14ac:dyDescent="0.3"/>
  <cols>
    <col min="1" max="1" width="4.6640625" style="154" customWidth="1"/>
    <col min="2" max="2" width="8.1640625" style="174" customWidth="1"/>
    <col min="3" max="3" width="68.33203125" style="153" bestFit="1" customWidth="1"/>
    <col min="4" max="4" width="2" style="153" customWidth="1"/>
    <col min="5" max="5" width="11.6640625" style="256" customWidth="1"/>
    <col min="6" max="6" width="2" style="153" customWidth="1"/>
    <col min="7" max="7" width="17.83203125" style="153" customWidth="1"/>
    <col min="8" max="8" width="2.33203125" style="153" customWidth="1"/>
    <col min="9" max="9" width="17.83203125" style="153" customWidth="1"/>
    <col min="10" max="10" width="10.33203125" style="153" customWidth="1"/>
    <col min="11" max="11" width="3.33203125" style="153" customWidth="1"/>
    <col min="12" max="12" width="9.83203125" style="153" customWidth="1"/>
    <col min="13" max="13" width="9.33203125" style="153"/>
    <col min="14" max="14" width="17.83203125" style="153" customWidth="1"/>
    <col min="15" max="16384" width="9.33203125" style="153"/>
  </cols>
  <sheetData>
    <row r="1" spans="1:17" ht="15.75" customHeight="1" x14ac:dyDescent="0.3">
      <c r="A1" s="287" t="s">
        <v>116</v>
      </c>
      <c r="B1" s="287"/>
      <c r="C1" s="287"/>
      <c r="D1" s="287"/>
      <c r="E1" s="287"/>
      <c r="F1" s="287"/>
      <c r="G1" s="287"/>
      <c r="H1" s="287"/>
      <c r="I1" s="287"/>
    </row>
    <row r="2" spans="1:17" x14ac:dyDescent="0.3">
      <c r="A2" s="287"/>
      <c r="B2" s="287"/>
      <c r="C2" s="287"/>
      <c r="D2" s="287"/>
      <c r="E2" s="287"/>
      <c r="F2" s="287"/>
      <c r="G2" s="287"/>
      <c r="H2" s="287"/>
      <c r="I2" s="287"/>
    </row>
    <row r="3" spans="1:17" ht="15.75" customHeight="1" x14ac:dyDescent="0.3">
      <c r="B3" s="155"/>
      <c r="C3" s="156"/>
      <c r="D3" s="157"/>
      <c r="E3" s="161"/>
      <c r="F3" s="157"/>
      <c r="G3" s="158"/>
      <c r="H3" s="158"/>
      <c r="I3" s="158"/>
    </row>
    <row r="4" spans="1:17" ht="34.5" customHeight="1" x14ac:dyDescent="0.3">
      <c r="B4" s="159"/>
      <c r="C4" s="160" t="s">
        <v>45</v>
      </c>
      <c r="D4" s="157"/>
      <c r="E4" s="160" t="s">
        <v>16</v>
      </c>
      <c r="F4" s="157"/>
      <c r="G4" s="286" t="s">
        <v>178</v>
      </c>
      <c r="H4" s="286"/>
      <c r="I4" s="286"/>
    </row>
    <row r="5" spans="1:17" ht="21.75" customHeight="1" x14ac:dyDescent="0.3">
      <c r="B5" s="161"/>
      <c r="C5" s="162"/>
      <c r="D5" s="163"/>
      <c r="E5" s="164"/>
      <c r="F5" s="163"/>
      <c r="G5" s="165">
        <v>2023</v>
      </c>
      <c r="H5" s="166"/>
      <c r="I5" s="165">
        <v>2022</v>
      </c>
      <c r="N5" s="166"/>
    </row>
    <row r="6" spans="1:17" x14ac:dyDescent="0.3">
      <c r="B6" s="161"/>
      <c r="C6" s="162"/>
      <c r="D6" s="163"/>
      <c r="E6" s="164"/>
      <c r="F6" s="163"/>
      <c r="G6" s="101"/>
      <c r="H6" s="167"/>
      <c r="I6" s="75"/>
      <c r="N6" s="166"/>
    </row>
    <row r="7" spans="1:17" ht="15.75" x14ac:dyDescent="0.35">
      <c r="B7" s="168">
        <v>1</v>
      </c>
      <c r="C7" s="169" t="s">
        <v>109</v>
      </c>
      <c r="D7" s="170"/>
      <c r="E7" s="164"/>
      <c r="F7" s="170"/>
      <c r="G7" s="171">
        <v>31477269.380000003</v>
      </c>
      <c r="H7" s="172"/>
      <c r="I7" s="171">
        <v>37204802.309999995</v>
      </c>
      <c r="N7" s="172"/>
      <c r="O7" s="173"/>
    </row>
    <row r="8" spans="1:17" ht="15.75" x14ac:dyDescent="0.35">
      <c r="B8" s="174" t="s">
        <v>108</v>
      </c>
      <c r="C8" s="175" t="s">
        <v>107</v>
      </c>
      <c r="D8" s="175"/>
      <c r="E8" s="154">
        <v>22</v>
      </c>
      <c r="F8" s="175"/>
      <c r="G8" s="176">
        <v>30063535.330000002</v>
      </c>
      <c r="H8" s="177"/>
      <c r="I8" s="178">
        <v>27673972.209999997</v>
      </c>
      <c r="N8" s="178"/>
      <c r="O8" s="173"/>
    </row>
    <row r="9" spans="1:17" ht="15.75" x14ac:dyDescent="0.35">
      <c r="B9" s="174" t="s">
        <v>106</v>
      </c>
      <c r="C9" s="175" t="s">
        <v>105</v>
      </c>
      <c r="D9" s="179"/>
      <c r="E9" s="154">
        <v>25</v>
      </c>
      <c r="F9" s="179"/>
      <c r="G9" s="176">
        <v>684504.15999999992</v>
      </c>
      <c r="H9" s="177"/>
      <c r="I9" s="178">
        <v>-10617.060000000001</v>
      </c>
      <c r="N9" s="178"/>
      <c r="O9" s="173"/>
    </row>
    <row r="10" spans="1:17" ht="15.75" x14ac:dyDescent="0.35">
      <c r="B10" s="174" t="s">
        <v>159</v>
      </c>
      <c r="C10" s="175" t="s">
        <v>160</v>
      </c>
      <c r="D10" s="179"/>
      <c r="E10" s="154">
        <v>27</v>
      </c>
      <c r="F10" s="179"/>
      <c r="G10" s="176">
        <v>729229.89000000013</v>
      </c>
      <c r="H10" s="177"/>
      <c r="I10" s="178">
        <v>9541447.1599999964</v>
      </c>
      <c r="N10" s="178"/>
      <c r="O10" s="173"/>
    </row>
    <row r="11" spans="1:17" ht="6" customHeight="1" x14ac:dyDescent="0.3">
      <c r="B11" s="180"/>
      <c r="C11" s="181"/>
      <c r="D11" s="163"/>
      <c r="E11" s="154"/>
      <c r="F11" s="163"/>
      <c r="G11" s="182"/>
      <c r="H11" s="183"/>
      <c r="I11" s="182"/>
      <c r="N11" s="183"/>
    </row>
    <row r="12" spans="1:17" ht="15.75" x14ac:dyDescent="0.35">
      <c r="B12" s="162">
        <v>2</v>
      </c>
      <c r="C12" s="184" t="s">
        <v>104</v>
      </c>
      <c r="D12" s="170"/>
      <c r="E12" s="164"/>
      <c r="F12" s="170"/>
      <c r="G12" s="171">
        <v>-6568174.6600000001</v>
      </c>
      <c r="H12" s="172"/>
      <c r="I12" s="171">
        <v>-2304768.9500000002</v>
      </c>
      <c r="N12" s="172"/>
      <c r="O12" s="173"/>
    </row>
    <row r="13" spans="1:17" ht="15.75" x14ac:dyDescent="0.35">
      <c r="B13" s="174" t="s">
        <v>103</v>
      </c>
      <c r="C13" s="175" t="s">
        <v>135</v>
      </c>
      <c r="D13" s="175"/>
      <c r="E13" s="154" t="s">
        <v>175</v>
      </c>
      <c r="F13" s="175"/>
      <c r="G13" s="176">
        <v>-3128124.75</v>
      </c>
      <c r="H13" s="177"/>
      <c r="I13" s="178">
        <v>-5852592.6200000001</v>
      </c>
      <c r="N13" s="178"/>
      <c r="O13" s="173"/>
    </row>
    <row r="14" spans="1:17" ht="15.75" x14ac:dyDescent="0.35">
      <c r="B14" s="174" t="s">
        <v>101</v>
      </c>
      <c r="C14" s="175" t="s">
        <v>102</v>
      </c>
      <c r="D14" s="175"/>
      <c r="E14" s="154" t="s">
        <v>176</v>
      </c>
      <c r="F14" s="175"/>
      <c r="G14" s="176">
        <v>-3101225.02</v>
      </c>
      <c r="H14" s="177"/>
      <c r="I14" s="178">
        <v>-3114962.5400000005</v>
      </c>
      <c r="N14" s="178"/>
      <c r="O14" s="173"/>
    </row>
    <row r="15" spans="1:17" ht="15.75" x14ac:dyDescent="0.35">
      <c r="B15" s="174" t="s">
        <v>99</v>
      </c>
      <c r="C15" s="175" t="s">
        <v>100</v>
      </c>
      <c r="D15" s="175"/>
      <c r="E15" s="154"/>
      <c r="F15" s="175"/>
      <c r="G15" s="176">
        <v>-21331.91</v>
      </c>
      <c r="H15" s="177"/>
      <c r="I15" s="178">
        <v>-194716.48</v>
      </c>
      <c r="L15" s="185"/>
      <c r="N15" s="178"/>
      <c r="O15" s="173"/>
      <c r="P15" s="173"/>
      <c r="Q15" s="186"/>
    </row>
    <row r="16" spans="1:17" ht="15.75" x14ac:dyDescent="0.35">
      <c r="B16" s="174" t="s">
        <v>136</v>
      </c>
      <c r="C16" s="175" t="s">
        <v>161</v>
      </c>
      <c r="D16" s="175"/>
      <c r="E16" s="154">
        <v>26</v>
      </c>
      <c r="F16" s="175"/>
      <c r="G16" s="176">
        <v>-317492.98000000004</v>
      </c>
      <c r="H16" s="183"/>
      <c r="I16" s="183">
        <v>6857502.6900000004</v>
      </c>
      <c r="N16" s="183"/>
      <c r="O16" s="173"/>
    </row>
    <row r="17" spans="2:16" ht="6" customHeight="1" x14ac:dyDescent="0.3">
      <c r="B17" s="180"/>
      <c r="C17" s="163"/>
      <c r="D17" s="163"/>
      <c r="E17" s="154"/>
      <c r="F17" s="163"/>
      <c r="G17" s="183"/>
      <c r="H17" s="183"/>
      <c r="I17" s="183"/>
      <c r="N17" s="183"/>
    </row>
    <row r="18" spans="2:16" ht="15.75" x14ac:dyDescent="0.35">
      <c r="B18" s="168">
        <v>3</v>
      </c>
      <c r="C18" s="169" t="s">
        <v>98</v>
      </c>
      <c r="D18" s="170"/>
      <c r="E18" s="164"/>
      <c r="F18" s="170"/>
      <c r="G18" s="171">
        <v>24909094.720000003</v>
      </c>
      <c r="H18" s="172"/>
      <c r="I18" s="171">
        <v>34900033.359999992</v>
      </c>
      <c r="N18" s="172"/>
      <c r="O18" s="173"/>
    </row>
    <row r="19" spans="2:16" ht="4.5" customHeight="1" x14ac:dyDescent="0.3">
      <c r="B19" s="168"/>
      <c r="C19" s="169"/>
      <c r="D19" s="170"/>
      <c r="E19" s="164"/>
      <c r="F19" s="170"/>
      <c r="G19" s="171"/>
      <c r="H19" s="172"/>
      <c r="I19" s="171"/>
      <c r="N19" s="172"/>
    </row>
    <row r="20" spans="2:16" ht="15.75" x14ac:dyDescent="0.35">
      <c r="B20" s="168">
        <v>4</v>
      </c>
      <c r="C20" s="169" t="s">
        <v>97</v>
      </c>
      <c r="D20" s="170"/>
      <c r="E20" s="164"/>
      <c r="F20" s="170"/>
      <c r="G20" s="171">
        <v>-3212909.3200000008</v>
      </c>
      <c r="H20" s="172"/>
      <c r="I20" s="171">
        <v>-4465912.57</v>
      </c>
      <c r="N20" s="172"/>
      <c r="O20" s="173"/>
    </row>
    <row r="21" spans="2:16" ht="15.75" x14ac:dyDescent="0.35">
      <c r="B21" s="174" t="s">
        <v>96</v>
      </c>
      <c r="C21" s="175" t="s">
        <v>69</v>
      </c>
      <c r="D21" s="179"/>
      <c r="E21" s="154" t="s">
        <v>175</v>
      </c>
      <c r="F21" s="179"/>
      <c r="G21" s="176">
        <v>-3212909.3200000008</v>
      </c>
      <c r="H21" s="177"/>
      <c r="I21" s="178">
        <v>-4465912.57</v>
      </c>
      <c r="L21" s="186"/>
      <c r="N21" s="178"/>
      <c r="O21" s="173"/>
      <c r="P21" s="173"/>
    </row>
    <row r="22" spans="2:16" ht="6" customHeight="1" x14ac:dyDescent="0.3">
      <c r="B22" s="180"/>
      <c r="C22" s="163"/>
      <c r="D22" s="163"/>
      <c r="E22" s="154"/>
      <c r="F22" s="163"/>
      <c r="G22" s="183"/>
      <c r="H22" s="183"/>
      <c r="I22" s="183"/>
      <c r="N22" s="183"/>
    </row>
    <row r="23" spans="2:16" ht="15.75" x14ac:dyDescent="0.35">
      <c r="B23" s="168">
        <v>5</v>
      </c>
      <c r="C23" s="169" t="s">
        <v>95</v>
      </c>
      <c r="D23" s="170"/>
      <c r="E23" s="164"/>
      <c r="F23" s="170"/>
      <c r="G23" s="171">
        <v>21696185.400000002</v>
      </c>
      <c r="H23" s="172"/>
      <c r="I23" s="171">
        <v>30434120.789999992</v>
      </c>
      <c r="N23" s="172"/>
      <c r="O23" s="173"/>
    </row>
    <row r="24" spans="2:16" ht="4.5" customHeight="1" x14ac:dyDescent="0.3">
      <c r="B24" s="187"/>
      <c r="C24" s="188"/>
      <c r="D24" s="163"/>
      <c r="E24" s="154"/>
      <c r="F24" s="163"/>
      <c r="G24" s="189"/>
      <c r="H24" s="183"/>
      <c r="I24" s="189"/>
      <c r="N24" s="183"/>
    </row>
    <row r="25" spans="2:16" ht="15.75" x14ac:dyDescent="0.35">
      <c r="B25" s="162">
        <v>6</v>
      </c>
      <c r="C25" s="184" t="s">
        <v>94</v>
      </c>
      <c r="D25" s="170"/>
      <c r="E25" s="164"/>
      <c r="F25" s="170"/>
      <c r="G25" s="190">
        <v>1903438.32</v>
      </c>
      <c r="H25" s="172"/>
      <c r="I25" s="190">
        <v>2080246.91</v>
      </c>
      <c r="N25" s="172"/>
      <c r="O25" s="173"/>
    </row>
    <row r="26" spans="2:16" ht="15.75" x14ac:dyDescent="0.35">
      <c r="B26" s="174" t="s">
        <v>93</v>
      </c>
      <c r="C26" s="175" t="s">
        <v>35</v>
      </c>
      <c r="D26" s="175"/>
      <c r="E26" s="154">
        <v>28</v>
      </c>
      <c r="F26" s="175"/>
      <c r="G26" s="176">
        <v>1903438.32</v>
      </c>
      <c r="H26" s="177"/>
      <c r="I26" s="178">
        <v>2080246.91</v>
      </c>
      <c r="N26" s="178"/>
      <c r="O26" s="173"/>
    </row>
    <row r="27" spans="2:16" ht="6" customHeight="1" x14ac:dyDescent="0.3">
      <c r="B27" s="180"/>
      <c r="C27" s="163"/>
      <c r="D27" s="163"/>
      <c r="E27" s="154"/>
      <c r="F27" s="163"/>
      <c r="G27" s="183"/>
      <c r="H27" s="183"/>
      <c r="I27" s="183"/>
      <c r="N27" s="183"/>
    </row>
    <row r="28" spans="2:16" x14ac:dyDescent="0.3">
      <c r="B28" s="168">
        <v>7</v>
      </c>
      <c r="C28" s="169" t="s">
        <v>92</v>
      </c>
      <c r="D28" s="170"/>
      <c r="E28" s="164"/>
      <c r="F28" s="170"/>
      <c r="G28" s="171">
        <v>23599623.720000003</v>
      </c>
      <c r="H28" s="172"/>
      <c r="I28" s="171">
        <v>32514367.699999992</v>
      </c>
      <c r="K28" s="191"/>
      <c r="N28" s="172"/>
    </row>
    <row r="29" spans="2:16" ht="5.25" customHeight="1" x14ac:dyDescent="0.3">
      <c r="B29" s="187"/>
      <c r="C29" s="163"/>
      <c r="D29" s="163"/>
      <c r="E29" s="154"/>
      <c r="F29" s="163"/>
      <c r="G29" s="183"/>
      <c r="H29" s="183"/>
      <c r="I29" s="183"/>
      <c r="N29" s="183"/>
    </row>
    <row r="30" spans="2:16" ht="15.75" x14ac:dyDescent="0.35">
      <c r="B30" s="168">
        <v>8</v>
      </c>
      <c r="C30" s="169" t="s">
        <v>91</v>
      </c>
      <c r="D30" s="170"/>
      <c r="E30" s="164"/>
      <c r="F30" s="170"/>
      <c r="G30" s="171">
        <v>23599623.719999999</v>
      </c>
      <c r="H30" s="172"/>
      <c r="I30" s="171">
        <v>32514367.699999999</v>
      </c>
      <c r="L30" s="186"/>
      <c r="N30" s="172"/>
      <c r="O30" s="173"/>
    </row>
    <row r="31" spans="2:16" ht="15.75" x14ac:dyDescent="0.35">
      <c r="B31" s="192" t="s">
        <v>90</v>
      </c>
      <c r="C31" s="193" t="s">
        <v>89</v>
      </c>
      <c r="D31" s="193"/>
      <c r="E31" s="154"/>
      <c r="F31" s="193"/>
      <c r="G31" s="194">
        <v>9523572.8999999985</v>
      </c>
      <c r="H31" s="172"/>
      <c r="I31" s="194">
        <v>10251181.709999999</v>
      </c>
      <c r="N31" s="172"/>
      <c r="O31" s="173"/>
    </row>
    <row r="32" spans="2:16" ht="15.75" x14ac:dyDescent="0.35">
      <c r="B32" s="174" t="s">
        <v>88</v>
      </c>
      <c r="C32" s="195" t="s">
        <v>87</v>
      </c>
      <c r="D32" s="195"/>
      <c r="E32" s="154" t="s">
        <v>175</v>
      </c>
      <c r="F32" s="195"/>
      <c r="G32" s="176">
        <v>6908825.8099999996</v>
      </c>
      <c r="H32" s="183"/>
      <c r="I32" s="183">
        <v>7636670.3099999996</v>
      </c>
      <c r="N32" s="183"/>
      <c r="O32" s="173"/>
    </row>
    <row r="33" spans="1:15" ht="15.75" x14ac:dyDescent="0.35">
      <c r="B33" s="174" t="s">
        <v>86</v>
      </c>
      <c r="C33" s="195" t="s">
        <v>85</v>
      </c>
      <c r="D33" s="195"/>
      <c r="E33" s="154" t="s">
        <v>175</v>
      </c>
      <c r="F33" s="195"/>
      <c r="G33" s="176">
        <v>1590710.21</v>
      </c>
      <c r="H33" s="183"/>
      <c r="I33" s="183">
        <v>2026470.5399999998</v>
      </c>
      <c r="L33" s="173"/>
      <c r="N33" s="183"/>
      <c r="O33" s="173"/>
    </row>
    <row r="34" spans="1:15" ht="15.75" x14ac:dyDescent="0.35">
      <c r="B34" s="174" t="s">
        <v>137</v>
      </c>
      <c r="C34" s="195" t="s">
        <v>138</v>
      </c>
      <c r="D34" s="195"/>
      <c r="E34" s="154" t="s">
        <v>175</v>
      </c>
      <c r="F34" s="195"/>
      <c r="G34" s="176">
        <v>1024036.8799999999</v>
      </c>
      <c r="H34" s="183"/>
      <c r="I34" s="183">
        <v>588040.86</v>
      </c>
      <c r="L34" s="173"/>
      <c r="N34" s="183"/>
      <c r="O34" s="173"/>
    </row>
    <row r="35" spans="1:15" ht="6" customHeight="1" x14ac:dyDescent="0.3">
      <c r="C35" s="163"/>
      <c r="D35" s="163"/>
      <c r="E35" s="154"/>
      <c r="F35" s="163"/>
      <c r="G35" s="196"/>
      <c r="H35" s="197"/>
      <c r="I35" s="196"/>
      <c r="N35" s="196"/>
    </row>
    <row r="36" spans="1:15" ht="15.75" x14ac:dyDescent="0.35">
      <c r="B36" s="192" t="s">
        <v>84</v>
      </c>
      <c r="C36" s="193" t="s">
        <v>82</v>
      </c>
      <c r="D36" s="193"/>
      <c r="E36" s="164"/>
      <c r="F36" s="193"/>
      <c r="G36" s="172">
        <v>4867606.8999999994</v>
      </c>
      <c r="H36" s="172"/>
      <c r="I36" s="172">
        <v>5321310.459999999</v>
      </c>
      <c r="N36" s="172"/>
      <c r="O36" s="173"/>
    </row>
    <row r="37" spans="1:15" x14ac:dyDescent="0.3">
      <c r="B37" s="174" t="s">
        <v>83</v>
      </c>
      <c r="C37" s="195" t="s">
        <v>164</v>
      </c>
      <c r="D37" s="195"/>
      <c r="E37" s="154"/>
      <c r="F37" s="195"/>
      <c r="G37" s="176">
        <v>4012198.07</v>
      </c>
      <c r="H37" s="183"/>
      <c r="I37" s="183">
        <v>4193483.0699999994</v>
      </c>
    </row>
    <row r="38" spans="1:15" x14ac:dyDescent="0.3">
      <c r="B38" s="174" t="s">
        <v>162</v>
      </c>
      <c r="C38" s="195" t="s">
        <v>165</v>
      </c>
      <c r="D38" s="195"/>
      <c r="E38" s="154"/>
      <c r="F38" s="195"/>
      <c r="G38" s="176">
        <v>3972.19</v>
      </c>
      <c r="H38" s="183"/>
      <c r="I38" s="183">
        <v>3456.92</v>
      </c>
    </row>
    <row r="39" spans="1:15" x14ac:dyDescent="0.3">
      <c r="B39" s="174" t="s">
        <v>163</v>
      </c>
      <c r="C39" s="195" t="s">
        <v>166</v>
      </c>
      <c r="D39" s="195"/>
      <c r="E39" s="154"/>
      <c r="F39" s="195"/>
      <c r="G39" s="176">
        <v>851436.64</v>
      </c>
      <c r="H39" s="183"/>
      <c r="I39" s="183">
        <v>1124370.47</v>
      </c>
    </row>
    <row r="40" spans="1:15" ht="6" customHeight="1" x14ac:dyDescent="0.3">
      <c r="C40" s="163"/>
      <c r="D40" s="163"/>
      <c r="E40" s="154"/>
      <c r="F40" s="163"/>
      <c r="G40" s="183"/>
      <c r="H40" s="183"/>
      <c r="I40" s="183"/>
    </row>
    <row r="41" spans="1:15" x14ac:dyDescent="0.3">
      <c r="B41" s="192" t="s">
        <v>81</v>
      </c>
      <c r="C41" s="193" t="s">
        <v>80</v>
      </c>
      <c r="D41" s="193"/>
      <c r="E41" s="164"/>
      <c r="F41" s="193"/>
      <c r="G41" s="172">
        <v>15081502.24</v>
      </c>
      <c r="H41" s="172"/>
      <c r="I41" s="172">
        <v>13913847.189999999</v>
      </c>
    </row>
    <row r="42" spans="1:15" x14ac:dyDescent="0.3">
      <c r="B42" s="174" t="s">
        <v>79</v>
      </c>
      <c r="C42" s="195" t="s">
        <v>78</v>
      </c>
      <c r="D42" s="195"/>
      <c r="E42" s="154">
        <v>28</v>
      </c>
      <c r="F42" s="195"/>
      <c r="G42" s="176">
        <v>15081502.24</v>
      </c>
      <c r="H42" s="183"/>
      <c r="I42" s="183">
        <v>13913847.189999999</v>
      </c>
    </row>
    <row r="43" spans="1:15" x14ac:dyDescent="0.3">
      <c r="B43" s="174" t="s">
        <v>77</v>
      </c>
      <c r="C43" s="195" t="s">
        <v>76</v>
      </c>
      <c r="D43" s="195"/>
      <c r="E43" s="154"/>
      <c r="F43" s="195"/>
      <c r="G43" s="176">
        <v>0</v>
      </c>
      <c r="H43" s="183"/>
      <c r="I43" s="183">
        <v>0</v>
      </c>
    </row>
    <row r="44" spans="1:15" ht="6" customHeight="1" x14ac:dyDescent="0.3">
      <c r="C44" s="163"/>
      <c r="D44" s="163"/>
      <c r="E44" s="154"/>
      <c r="F44" s="163"/>
      <c r="G44" s="183"/>
      <c r="H44" s="183"/>
      <c r="I44" s="183"/>
    </row>
    <row r="45" spans="1:15" x14ac:dyDescent="0.3">
      <c r="B45" s="192" t="s">
        <v>75</v>
      </c>
      <c r="C45" s="193" t="s">
        <v>74</v>
      </c>
      <c r="D45" s="193"/>
      <c r="E45" s="164"/>
      <c r="F45" s="193"/>
      <c r="G45" s="172">
        <v>-5873058.3200000003</v>
      </c>
      <c r="H45" s="172"/>
      <c r="I45" s="172">
        <v>3028028.34</v>
      </c>
    </row>
    <row r="46" spans="1:15" x14ac:dyDescent="0.3">
      <c r="A46" s="153"/>
      <c r="B46" s="174" t="s">
        <v>73</v>
      </c>
      <c r="C46" s="195" t="s">
        <v>72</v>
      </c>
      <c r="D46" s="195"/>
      <c r="E46" s="154" t="s">
        <v>167</v>
      </c>
      <c r="F46" s="195"/>
      <c r="G46" s="183">
        <v>-5873058.3200000003</v>
      </c>
      <c r="H46" s="183"/>
      <c r="I46" s="183">
        <v>3028028.34</v>
      </c>
    </row>
    <row r="47" spans="1:15" ht="3.75" customHeight="1" x14ac:dyDescent="0.3">
      <c r="A47" s="153"/>
      <c r="B47" s="180"/>
      <c r="C47" s="198"/>
      <c r="G47" s="198"/>
      <c r="I47" s="198"/>
    </row>
    <row r="48" spans="1:15" x14ac:dyDescent="0.3">
      <c r="A48" s="153"/>
      <c r="B48" s="174" t="s">
        <v>48</v>
      </c>
    </row>
    <row r="49" spans="1:12" x14ac:dyDescent="0.3">
      <c r="A49" s="153"/>
      <c r="G49" s="186">
        <f>G46-DRE!F32</f>
        <v>0</v>
      </c>
      <c r="I49" s="186">
        <f>I46-DRE!H32</f>
        <v>0</v>
      </c>
    </row>
    <row r="50" spans="1:12" x14ac:dyDescent="0.3">
      <c r="A50" s="153"/>
      <c r="H50" s="285"/>
      <c r="J50" s="199"/>
      <c r="K50" s="200"/>
      <c r="L50" s="201"/>
    </row>
    <row r="51" spans="1:12" x14ac:dyDescent="0.3">
      <c r="A51" s="153"/>
      <c r="H51" s="285"/>
      <c r="J51" s="199"/>
      <c r="K51" s="200"/>
      <c r="L51" s="201"/>
    </row>
    <row r="52" spans="1:12" x14ac:dyDescent="0.3">
      <c r="A52" s="153"/>
      <c r="H52" s="285"/>
      <c r="J52" s="199"/>
      <c r="K52" s="200"/>
      <c r="L52" s="201"/>
    </row>
    <row r="53" spans="1:12" x14ac:dyDescent="0.3">
      <c r="A53" s="153"/>
      <c r="J53" s="199"/>
      <c r="K53" s="200"/>
      <c r="L53" s="201"/>
    </row>
    <row r="54" spans="1:12" x14ac:dyDescent="0.3">
      <c r="A54" s="153"/>
      <c r="J54" s="199"/>
      <c r="K54" s="200"/>
      <c r="L54" s="201"/>
    </row>
    <row r="55" spans="1:12" x14ac:dyDescent="0.3">
      <c r="A55" s="153"/>
      <c r="J55" s="199"/>
      <c r="K55" s="200"/>
      <c r="L55" s="201"/>
    </row>
    <row r="56" spans="1:12" x14ac:dyDescent="0.3">
      <c r="A56" s="153"/>
      <c r="J56" s="199"/>
      <c r="K56" s="200"/>
      <c r="L56" s="201"/>
    </row>
    <row r="57" spans="1:12" x14ac:dyDescent="0.3">
      <c r="A57" s="153"/>
      <c r="J57" s="200"/>
      <c r="K57" s="200"/>
    </row>
    <row r="58" spans="1:12" x14ac:dyDescent="0.3">
      <c r="A58" s="153"/>
    </row>
  </sheetData>
  <mergeCells count="3">
    <mergeCell ref="H50:H52"/>
    <mergeCell ref="G4:I4"/>
    <mergeCell ref="A1:I2"/>
  </mergeCells>
  <phoneticPr fontId="27" type="noConversion"/>
  <pageMargins left="0.511811024" right="0.511811024" top="0.78740157499999996" bottom="0.78740157499999996" header="0.31496062000000002" footer="0.31496062000000002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82026E50F43345886C3DF551F6BFC7" ma:contentTypeVersion="16" ma:contentTypeDescription="Create a new document." ma:contentTypeScope="" ma:versionID="e09da5b37b0b6c2b0fc24181aabafc9f">
  <xsd:schema xmlns:xsd="http://www.w3.org/2001/XMLSchema" xmlns:xs="http://www.w3.org/2001/XMLSchema" xmlns:p="http://schemas.microsoft.com/office/2006/metadata/properties" xmlns:ns2="1bf93f0b-5040-45d8-9ffd-a608ab622721" xmlns:ns3="a0ae9db8-5881-40b3-bba9-bcde62de565e" targetNamespace="http://schemas.microsoft.com/office/2006/metadata/properties" ma:root="true" ma:fieldsID="6f421d9a281152d8e1712842a3d0fff4" ns2:_="" ns3:_="">
    <xsd:import namespace="1bf93f0b-5040-45d8-9ffd-a608ab622721"/>
    <xsd:import namespace="a0ae9db8-5881-40b3-bba9-bcde62de56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93f0b-5040-45d8-9ffd-a608ab622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5db2085-f7f7-4ac9-86fd-2e830e2bcf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e9db8-5881-40b3-bba9-bcde62de565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e102be-8071-4963-a434-8bd5b5b1feb5}" ma:internalName="TaxCatchAll" ma:showField="CatchAllData" ma:web="a0ae9db8-5881-40b3-bba9-bcde62de5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f93f0b-5040-45d8-9ffd-a608ab622721">
      <Terms xmlns="http://schemas.microsoft.com/office/infopath/2007/PartnerControls"/>
    </lcf76f155ced4ddcb4097134ff3c332f>
    <TaxCatchAll xmlns="a0ae9db8-5881-40b3-bba9-bcde62de565e" xsi:nil="true"/>
    <_Flow_SignoffStatus xmlns="1bf93f0b-5040-45d8-9ffd-a608ab6227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463DE-A088-45A4-82FD-C15F26AE1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f93f0b-5040-45d8-9ffd-a608ab622721"/>
    <ds:schemaRef ds:uri="a0ae9db8-5881-40b3-bba9-bcde62de5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314335-7764-4203-ADD3-4447E482F68D}">
  <ds:schemaRefs>
    <ds:schemaRef ds:uri="http://schemas.microsoft.com/office/2006/documentManagement/types"/>
    <ds:schemaRef ds:uri="1bf93f0b-5040-45d8-9ffd-a608ab622721"/>
    <ds:schemaRef ds:uri="http://schemas.microsoft.com/office/infopath/2007/PartnerControls"/>
    <ds:schemaRef ds:uri="http://purl.org/dc/elements/1.1/"/>
    <ds:schemaRef ds:uri="a0ae9db8-5881-40b3-bba9-bcde62de565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5FA2F0-8431-4298-9F88-DD2F28481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DRE!Area_de_impressao</vt:lpstr>
      <vt:lpstr>DVA!Area_de_impressao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Ana Maria De Sena</cp:lastModifiedBy>
  <cp:lastPrinted>2020-11-25T18:14:02Z</cp:lastPrinted>
  <dcterms:created xsi:type="dcterms:W3CDTF">2018-11-09T19:08:34Z</dcterms:created>
  <dcterms:modified xsi:type="dcterms:W3CDTF">2024-01-31T13:42:03Z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0x010100B682026E50F43345886C3DF551F6BFC7</vt:lpwstr>
  </property>
  <property fmtid="{D5CDD505-2E9C-101B-9397-08002B2CF9AE}" pid="3" name="Order">
    <vt:r8>151000</vt:r8>
  </property>
  <property fmtid="{D5CDD505-2E9C-101B-9397-08002B2CF9AE}" pid="4" name="MediaServiceImageTags">
    <vt:lpwstr/>
  </property>
</Properties>
</file>